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ЭтаКнига" defaultThemeVersion="124226"/>
  <xr:revisionPtr revIDLastSave="0" documentId="8_{0E488A1E-26E8-45F4-8BB1-B39F2BE43954}" xr6:coauthVersionLast="47" xr6:coauthVersionMax="47" xr10:uidLastSave="{00000000-0000-0000-0000-000000000000}"/>
  <bookViews>
    <workbookView xWindow="-108" yWindow="-108" windowWidth="23256" windowHeight="12456" tabRatio="541" activeTab="6" xr2:uid="{00000000-000D-0000-FFFF-FFFF00000000}"/>
    <workbookView xWindow="-108" yWindow="-108" windowWidth="23256" windowHeight="12456" firstSheet="2" activeTab="2" xr2:uid="{6D8A437D-4820-4781-94C8-D193437DB332}"/>
  </bookViews>
  <sheets>
    <sheet name="TSSR" sheetId="4" r:id="rId1"/>
    <sheet name="АФП вага" sheetId="29" state="hidden" r:id="rId2"/>
    <sheet name="Додаток 1 Радіочастина" sheetId="22" r:id="rId3"/>
    <sheet name="Додаток 2 Схема розміщення" sheetId="8" r:id="rId4"/>
    <sheet name="Додаток 3 Інфраструктура" sheetId="26" r:id="rId5"/>
    <sheet name="Додаток 4 Обладнання" sheetId="28" state="hidden" r:id="rId6"/>
    <sheet name="Dismantling" sheetId="25" r:id="rId7"/>
    <sheet name="Lists" sheetId="27" state="hidden" r:id="rId8"/>
    <sheet name="Bill Of Matirial" sheetId="19" r:id="rId9"/>
    <sheet name="Existing Equipment Photo" sheetId="16" r:id="rId10"/>
    <sheet name="Список обладнання RNO" sheetId="9" state="hidden" r:id="rId11"/>
    <sheet name="Hidden&amp;&amp;CheckBox" sheetId="17" state="very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8" hidden="1">'Bill Of Matirial'!$A$1:$E$1</definedName>
    <definedName name="a">#REF!</definedName>
    <definedName name="ACDC">#REF!</definedName>
    <definedName name="address1">#REF!</definedName>
    <definedName name="address2">#REF!</definedName>
    <definedName name="address3">#REF!</definedName>
    <definedName name="Ant_Prod_A">#REF!</definedName>
    <definedName name="Ant_Prod_B">#REF!</definedName>
    <definedName name="Ant_Prod_C">#REF!</definedName>
    <definedName name="Ant_Spec_A">#REF!</definedName>
    <definedName name="Ant_Spec_B">#REF!</definedName>
    <definedName name="Ant_Spec_C">#REF!</definedName>
    <definedName name="Country">#REF!</definedName>
    <definedName name="Cust_Abbr">#REF!</definedName>
    <definedName name="Cust_CP">#REF!</definedName>
    <definedName name="Cust_HQ">#REF!</definedName>
    <definedName name="Cust_Regional">#REF!</definedName>
    <definedName name="Customer">#REF!</definedName>
    <definedName name="d">#REF!</definedName>
    <definedName name="E_CP">#REF!</definedName>
    <definedName name="E_IE">#REF!</definedName>
    <definedName name="E_IE2">#REF!</definedName>
    <definedName name="Ericsson">#REF!</definedName>
    <definedName name="Ericsson_abbr">#REF!</definedName>
    <definedName name="f">#REF!</definedName>
    <definedName name="GeneralFileName">#REF!</definedName>
    <definedName name="GPS_E">#REF!</definedName>
    <definedName name="GPS_N">#REF!</definedName>
    <definedName name="IPA">#REF!</definedName>
    <definedName name="Mark39413006">TSSR!$G$14</definedName>
    <definedName name="Mark39414006">TSSR!$G$15</definedName>
    <definedName name="Mark39415006" localSheetId="5">[1]TSSR!#REF!</definedName>
    <definedName name="Mark39415006">TSSR!#REF!</definedName>
    <definedName name="Mark39416006">TSSR!$N$14</definedName>
    <definedName name="Mark39417006">TSSR!$N$15</definedName>
    <definedName name="Mark39420006" localSheetId="8">'Bill Of Matirial'!#REF!</definedName>
    <definedName name="Mark39420006">#REF!</definedName>
    <definedName name="Mark39421006" localSheetId="8">'Bill Of Matirial'!#REF!</definedName>
    <definedName name="Mark39421006">#REF!</definedName>
    <definedName name="Mark39422006" localSheetId="8">'Bill Of Matirial'!#REF!</definedName>
    <definedName name="Mark39422006">#REF!</definedName>
    <definedName name="Mark39423006" localSheetId="8">'Bill Of Matirial'!#REF!</definedName>
    <definedName name="Mark39423006">#REF!</definedName>
    <definedName name="Mark39424006" localSheetId="8">'Bill Of Matirial'!#REF!</definedName>
    <definedName name="Mark39424006">#REF!</definedName>
    <definedName name="Mark39425006" localSheetId="8">'Bill Of Matirial'!#REF!</definedName>
    <definedName name="Mark39425006">#REF!</definedName>
    <definedName name="Mark39426006" localSheetId="8">'Bill Of Matirial'!#REF!</definedName>
    <definedName name="Mark39426006">#REF!</definedName>
    <definedName name="Mark39427006" localSheetId="8">'Bill Of Matirial'!#REF!</definedName>
    <definedName name="Mark39427006">#REF!</definedName>
    <definedName name="Mark39428006" localSheetId="8">'Bill Of Matirial'!#REF!</definedName>
    <definedName name="Mark39428006">#REF!</definedName>
    <definedName name="Mark39429006" localSheetId="8">'Bill Of Matirial'!#REF!</definedName>
    <definedName name="Mark39429006">#REF!</definedName>
    <definedName name="Mark39430006" localSheetId="8">'Bill Of Matirial'!#REF!</definedName>
    <definedName name="Mark39430006">#REF!</definedName>
    <definedName name="Mark39431006" localSheetId="8">'Bill Of Matirial'!#REF!</definedName>
    <definedName name="Mark39431006">#REF!</definedName>
    <definedName name="Mark39432006" localSheetId="8">'Bill Of Matirial'!#REF!</definedName>
    <definedName name="Mark39432006">#REF!</definedName>
    <definedName name="Mark39433006" localSheetId="8">'Bill Of Matirial'!#REF!</definedName>
    <definedName name="Mark39433006">#REF!</definedName>
    <definedName name="Mark39434006" localSheetId="8">'Bill Of Matirial'!#REF!</definedName>
    <definedName name="Mark39434006">#REF!</definedName>
    <definedName name="Mark39435006" localSheetId="8">'Bill Of Matirial'!#REF!</definedName>
    <definedName name="Mark39435006">#REF!</definedName>
    <definedName name="Mark39436006" localSheetId="8">'Bill Of Matirial'!#REF!</definedName>
    <definedName name="Mark39436006">#REF!</definedName>
    <definedName name="Mark39437006" localSheetId="8">'Bill Of Matirial'!#REF!</definedName>
    <definedName name="Mark39437006">#REF!</definedName>
    <definedName name="Mark39438006" localSheetId="8">'Bill Of Matirial'!#REF!</definedName>
    <definedName name="Mark39438006">#REF!</definedName>
    <definedName name="Mark39439006" localSheetId="8">'Bill Of Matirial'!#REF!</definedName>
    <definedName name="Mark39439006">#REF!</definedName>
    <definedName name="Mark39440006" localSheetId="8">'Bill Of Matirial'!#REF!</definedName>
    <definedName name="Mark39440006">#REF!</definedName>
    <definedName name="Mark39441006" localSheetId="8">'Bill Of Matirial'!#REF!</definedName>
    <definedName name="Mark39441006">#REF!</definedName>
    <definedName name="Mark39442006" localSheetId="8">'Bill Of Matirial'!#REF!</definedName>
    <definedName name="Mark39442006">#REF!</definedName>
    <definedName name="Mark39443006" localSheetId="8">'Bill Of Matirial'!#REF!</definedName>
    <definedName name="Mark39443006">#REF!</definedName>
    <definedName name="Mark39444006" localSheetId="8">'Bill Of Matirial'!#REF!</definedName>
    <definedName name="Mark39444006">#REF!</definedName>
    <definedName name="Mark39445006" localSheetId="8">'Bill Of Matirial'!#REF!</definedName>
    <definedName name="Mark39445006">#REF!</definedName>
    <definedName name="Mark39446006" localSheetId="8">'Bill Of Matirial'!#REF!</definedName>
    <definedName name="Mark39446006">#REF!</definedName>
    <definedName name="Mark39447006" localSheetId="8">'Bill Of Matirial'!#REF!</definedName>
    <definedName name="Mark39447006">#REF!</definedName>
    <definedName name="Mark39448006" localSheetId="8">'Bill Of Matirial'!#REF!</definedName>
    <definedName name="Mark39448006">#REF!</definedName>
    <definedName name="Mark39449006" localSheetId="8">'Bill Of Matirial'!#REF!</definedName>
    <definedName name="Mark39449006">#REF!</definedName>
    <definedName name="Mark39450006" localSheetId="8">'Bill Of Matirial'!#REF!</definedName>
    <definedName name="Mark39450006">#REF!</definedName>
    <definedName name="Mark39451006" localSheetId="8">'Bill Of Matirial'!#REF!</definedName>
    <definedName name="Mark39451006">#REF!</definedName>
    <definedName name="Mark39452006" localSheetId="8">'Bill Of Matirial'!#REF!</definedName>
    <definedName name="Mark39452006">#REF!</definedName>
    <definedName name="Mark39453006" localSheetId="8">'Bill Of Matirial'!#REF!</definedName>
    <definedName name="Mark39453006">#REF!</definedName>
    <definedName name="Mark39454006" localSheetId="8">'Bill Of Matirial'!#REF!</definedName>
    <definedName name="Mark39454006">#REF!</definedName>
    <definedName name="Mark39455006" localSheetId="8">'Bill Of Matirial'!#REF!</definedName>
    <definedName name="Mark39455006">#REF!</definedName>
    <definedName name="Mark39456006" localSheetId="8">'Bill Of Matirial'!#REF!</definedName>
    <definedName name="Mark39456006">#REF!</definedName>
    <definedName name="Mark39457006" localSheetId="8">'Bill Of Matirial'!#REF!</definedName>
    <definedName name="Mark39457006">#REF!</definedName>
    <definedName name="Mark39458006" localSheetId="8">'Bill Of Matirial'!#REF!</definedName>
    <definedName name="Mark39458006">#REF!</definedName>
    <definedName name="Mark39459006" localSheetId="8">'Bill Of Matirial'!#REF!</definedName>
    <definedName name="Mark39459006">#REF!</definedName>
    <definedName name="Mark39460006" localSheetId="8">'Bill Of Matirial'!#REF!</definedName>
    <definedName name="Mark39460006">#REF!</definedName>
    <definedName name="Mark39461006" localSheetId="8">'Bill Of Matirial'!#REF!</definedName>
    <definedName name="Mark39461006">#REF!</definedName>
    <definedName name="Mark39462006" localSheetId="8">'Bill Of Matirial'!#REF!</definedName>
    <definedName name="Mark39462006">#REF!</definedName>
    <definedName name="Mark39463006" localSheetId="8">'Bill Of Matirial'!#REF!</definedName>
    <definedName name="Mark39463006">#REF!</definedName>
    <definedName name="Mark39464006" localSheetId="8">'Bill Of Matirial'!#REF!</definedName>
    <definedName name="Mark39464006">#REF!</definedName>
    <definedName name="Mark39465006" localSheetId="8">'Bill Of Matirial'!#REF!</definedName>
    <definedName name="Mark39465006">#REF!</definedName>
    <definedName name="Mark39466006" localSheetId="8">'Bill Of Matirial'!#REF!</definedName>
    <definedName name="Mark39466006">#REF!</definedName>
    <definedName name="Mark39467006" localSheetId="8">'Bill Of Matirial'!#REF!</definedName>
    <definedName name="Mark39467006">#REF!</definedName>
    <definedName name="Mark39468006" localSheetId="8">'Bill Of Matirial'!#REF!</definedName>
    <definedName name="Mark39468006">#REF!</definedName>
    <definedName name="Mark39469006" localSheetId="8">'Bill Of Matirial'!#REF!</definedName>
    <definedName name="Mark39469006">#REF!</definedName>
    <definedName name="Mark39470006" localSheetId="8">'Bill Of Matirial'!#REF!</definedName>
    <definedName name="Mark39470006">#REF!</definedName>
    <definedName name="Mark39472006" localSheetId="8">'Bill Of Matirial'!#REF!</definedName>
    <definedName name="Mark39472006">#REF!</definedName>
    <definedName name="Mark39473006" localSheetId="8">'Bill Of Matirial'!#REF!</definedName>
    <definedName name="Mark39473006">#REF!</definedName>
    <definedName name="Mark39474006" localSheetId="8">'Bill Of Matirial'!#REF!</definedName>
    <definedName name="Mark39474006">#REF!</definedName>
    <definedName name="Mark39475006" localSheetId="8">'Bill Of Matirial'!#REF!</definedName>
    <definedName name="Mark39475006">#REF!</definedName>
    <definedName name="Mark39476006" localSheetId="8">'Bill Of Matirial'!#REF!</definedName>
    <definedName name="Mark39476006">#REF!</definedName>
    <definedName name="Mark39477006" localSheetId="8">'Bill Of Matirial'!#REF!</definedName>
    <definedName name="Mark39477006">#REF!</definedName>
    <definedName name="Mark39478006" localSheetId="8">'Bill Of Matirial'!#REF!</definedName>
    <definedName name="Mark39478006">#REF!</definedName>
    <definedName name="Mark39479006" localSheetId="8">'Bill Of Matirial'!#REF!</definedName>
    <definedName name="Mark39479006">#REF!</definedName>
    <definedName name="Mark39480006" localSheetId="8">'Bill Of Matirial'!#REF!</definedName>
    <definedName name="Mark39480006">#REF!</definedName>
    <definedName name="Mark39481006" localSheetId="8">'Bill Of Matirial'!#REF!</definedName>
    <definedName name="Mark39481006">#REF!</definedName>
    <definedName name="Mark39482006" localSheetId="8">'Bill Of Matirial'!#REF!</definedName>
    <definedName name="Mark39482006">#REF!</definedName>
    <definedName name="Mark39483006" localSheetId="8">'Bill Of Matirial'!#REF!</definedName>
    <definedName name="Mark39483006">#REF!</definedName>
    <definedName name="Mark39507006" localSheetId="8">'Bill Of Matirial'!#REF!</definedName>
    <definedName name="Mark39507006">#REF!</definedName>
    <definedName name="Mark39508006" localSheetId="8">'Bill Of Matirial'!#REF!</definedName>
    <definedName name="Mark39508006">#REF!</definedName>
    <definedName name="Mark39509006" localSheetId="8">'Bill Of Matirial'!#REF!</definedName>
    <definedName name="Mark39509006">#REF!</definedName>
    <definedName name="Mark39510006" localSheetId="8">'Bill Of Matirial'!#REF!</definedName>
    <definedName name="Mark39510006">#REF!</definedName>
    <definedName name="Mark39511006" localSheetId="8">'Bill Of Matirial'!#REF!</definedName>
    <definedName name="Mark39511006">#REF!</definedName>
    <definedName name="Mark39512006" localSheetId="8">'Bill Of Matirial'!#REF!</definedName>
    <definedName name="Mark39512006">#REF!</definedName>
    <definedName name="Mark39513006" localSheetId="8">'Bill Of Matirial'!#REF!</definedName>
    <definedName name="Mark39513006">#REF!</definedName>
    <definedName name="Mark39515006" localSheetId="8">'Bill Of Matirial'!#REF!</definedName>
    <definedName name="Mark39515006">#REF!</definedName>
    <definedName name="Mark39516006" localSheetId="8">'Bill Of Matirial'!#REF!</definedName>
    <definedName name="Mark39516006">#REF!</definedName>
    <definedName name="Mark39517006" localSheetId="8">'Bill Of Matirial'!#REF!</definedName>
    <definedName name="Mark39517006">#REF!</definedName>
    <definedName name="Mark39518006" localSheetId="8">'Bill Of Matirial'!#REF!</definedName>
    <definedName name="Mark39518006">#REF!</definedName>
    <definedName name="Mark39519006" localSheetId="8">'Bill Of Matirial'!#REF!</definedName>
    <definedName name="Mark39519006">#REF!</definedName>
    <definedName name="Mark39520006" localSheetId="8">'Bill Of Matirial'!#REF!</definedName>
    <definedName name="Mark39520006">#REF!</definedName>
    <definedName name="Mark39627006" localSheetId="2">'Додаток 1 Радіочастина'!$F$42</definedName>
    <definedName name="Mark39627006" localSheetId="5">#REF!</definedName>
    <definedName name="Mark39627006">#REF!</definedName>
    <definedName name="Mark39628006" localSheetId="8">'[2]Додаток 1'!$C$2</definedName>
    <definedName name="Mark39628006" localSheetId="2">'Додаток 1 Радіочастина'!#REF!</definedName>
    <definedName name="Mark39628006" localSheetId="5">#REF!</definedName>
    <definedName name="Mark39628006">#REF!</definedName>
    <definedName name="Mark39629006" localSheetId="2">'Додаток 1 Радіочастина'!#REF!</definedName>
    <definedName name="Mark39629006" localSheetId="5">#REF!</definedName>
    <definedName name="Mark39629006">#REF!</definedName>
    <definedName name="Mark39630006" localSheetId="2">'Додаток 1 Радіочастина'!$M$43</definedName>
    <definedName name="Mark39630006" localSheetId="5">#REF!</definedName>
    <definedName name="Mark39630006">#REF!</definedName>
    <definedName name="Mark39631006" localSheetId="2">'Додаток 1 Радіочастина'!$N$42</definedName>
    <definedName name="Mark39631006" localSheetId="5">#REF!</definedName>
    <definedName name="Mark39631006">#REF!</definedName>
    <definedName name="Mark39632006" localSheetId="2">'Додаток 1 Радіочастина'!$O$42</definedName>
    <definedName name="Mark39632006" localSheetId="5">#REF!</definedName>
    <definedName name="Mark39632006">#REF!</definedName>
    <definedName name="Mark39634006" localSheetId="2">'Додаток 1 Радіочастина'!$G$42</definedName>
    <definedName name="Mark39634006" localSheetId="5">#REF!</definedName>
    <definedName name="Mark39634006">#REF!</definedName>
    <definedName name="Mark39635006" localSheetId="2">'Додаток 1 Радіочастина'!$H$42</definedName>
    <definedName name="Mark39635006" localSheetId="5">#REF!</definedName>
    <definedName name="Mark39635006">#REF!</definedName>
    <definedName name="Mark39636006" localSheetId="2">'Додаток 1 Радіочастина'!$I$42</definedName>
    <definedName name="Mark39636006" localSheetId="5">#REF!</definedName>
    <definedName name="Mark39636006">#REF!</definedName>
    <definedName name="Mark39637006" localSheetId="2">'Додаток 1 Радіочастина'!#REF!</definedName>
    <definedName name="Mark39637006" localSheetId="5">#REF!</definedName>
    <definedName name="Mark39637006">#REF!</definedName>
    <definedName name="Mark39638006" localSheetId="2">'Додаток 1 Радіочастина'!$J$42</definedName>
    <definedName name="Mark39638006" localSheetId="5">#REF!</definedName>
    <definedName name="Mark39638006">#REF!</definedName>
    <definedName name="Mark39639006" localSheetId="2">'Додаток 1 Радіочастина'!$L$42</definedName>
    <definedName name="Mark39639006" localSheetId="5">#REF!</definedName>
    <definedName name="Mark39639006">#REF!</definedName>
    <definedName name="Mark39641006" localSheetId="2">'Додаток 1 Радіочастина'!$G$43</definedName>
    <definedName name="Mark39641006" localSheetId="5">#REF!</definedName>
    <definedName name="Mark39641006">#REF!</definedName>
    <definedName name="Mark39642006" localSheetId="2">'Додаток 1 Радіочастина'!$H$43</definedName>
    <definedName name="Mark39642006" localSheetId="5">#REF!</definedName>
    <definedName name="Mark39642006">#REF!</definedName>
    <definedName name="Mark39643006" localSheetId="2">'Додаток 1 Радіочастина'!$I$43</definedName>
    <definedName name="Mark39643006" localSheetId="5">#REF!</definedName>
    <definedName name="Mark39643006">#REF!</definedName>
    <definedName name="Mark39644006" localSheetId="2">'Додаток 1 Радіочастина'!#REF!</definedName>
    <definedName name="Mark39644006" localSheetId="5">#REF!</definedName>
    <definedName name="Mark39644006">#REF!</definedName>
    <definedName name="Mark39645006" localSheetId="2">'Додаток 1 Радіочастина'!$J$43</definedName>
    <definedName name="Mark39645006" localSheetId="5">#REF!</definedName>
    <definedName name="Mark39645006">#REF!</definedName>
    <definedName name="Mark39646006" localSheetId="2">'Додаток 1 Радіочастина'!$L$43</definedName>
    <definedName name="Mark39646006" localSheetId="5">#REF!</definedName>
    <definedName name="Mark39646006">#REF!</definedName>
    <definedName name="Mark39648006" localSheetId="2">'Додаток 1 Радіочастина'!$G$44</definedName>
    <definedName name="Mark39648006" localSheetId="5">#REF!</definedName>
    <definedName name="Mark39648006">#REF!</definedName>
    <definedName name="Mark39649006" localSheetId="2">'Додаток 1 Радіочастина'!$H$44</definedName>
    <definedName name="Mark39649006" localSheetId="5">#REF!</definedName>
    <definedName name="Mark39649006">#REF!</definedName>
    <definedName name="Mark39650006" localSheetId="2">'Додаток 1 Радіочастина'!$I$44</definedName>
    <definedName name="Mark39650006" localSheetId="5">#REF!</definedName>
    <definedName name="Mark39650006">#REF!</definedName>
    <definedName name="Mark39651006" localSheetId="2">'Додаток 1 Радіочастина'!#REF!</definedName>
    <definedName name="Mark39651006" localSheetId="5">#REF!</definedName>
    <definedName name="Mark39651006">#REF!</definedName>
    <definedName name="Mark39652006" localSheetId="2">'Додаток 1 Радіочастина'!$J$44</definedName>
    <definedName name="Mark39652006" localSheetId="5">#REF!</definedName>
    <definedName name="Mark39652006">#REF!</definedName>
    <definedName name="Mark39653006" localSheetId="2">'Додаток 1 Радіочастина'!$L$44</definedName>
    <definedName name="Mark39653006" localSheetId="5">#REF!</definedName>
    <definedName name="Mark39653006">#REF!</definedName>
    <definedName name="Mark39655006" localSheetId="2">'Додаток 1 Радіочастина'!#REF!</definedName>
    <definedName name="Mark39655006" localSheetId="5">#REF!</definedName>
    <definedName name="Mark39655006">#REF!</definedName>
    <definedName name="Mark39656006" localSheetId="2">'Додаток 1 Радіочастина'!#REF!</definedName>
    <definedName name="Mark39656006" localSheetId="5">#REF!</definedName>
    <definedName name="Mark39656006">#REF!</definedName>
    <definedName name="Mark39657006" localSheetId="2">'Додаток 1 Радіочастина'!#REF!</definedName>
    <definedName name="Mark39657006" localSheetId="5">#REF!</definedName>
    <definedName name="Mark39657006">#REF!</definedName>
    <definedName name="Mark39658006" localSheetId="2">'Додаток 1 Радіочастина'!#REF!</definedName>
    <definedName name="Mark39658006" localSheetId="5">#REF!</definedName>
    <definedName name="Mark39658006">#REF!</definedName>
    <definedName name="Mark39659006" localSheetId="2">'Додаток 1 Радіочастина'!#REF!</definedName>
    <definedName name="Mark39659006" localSheetId="5">#REF!</definedName>
    <definedName name="Mark39659006">#REF!</definedName>
    <definedName name="Mark39660006" localSheetId="2">'Додаток 1 Радіочастина'!#REF!</definedName>
    <definedName name="Mark39660006" localSheetId="5">#REF!</definedName>
    <definedName name="Mark39660006">#REF!</definedName>
    <definedName name="Mark39662006" localSheetId="2">'Додаток 1 Радіочастина'!#REF!</definedName>
    <definedName name="Mark39662006" localSheetId="5">#REF!</definedName>
    <definedName name="Mark39662006">#REF!</definedName>
    <definedName name="Mark39663006" localSheetId="2">'Додаток 1 Радіочастина'!#REF!</definedName>
    <definedName name="Mark39663006" localSheetId="5">#REF!</definedName>
    <definedName name="Mark39663006">#REF!</definedName>
    <definedName name="Mark39664006" localSheetId="2">'Додаток 1 Радіочастина'!#REF!</definedName>
    <definedName name="Mark39664006" localSheetId="5">#REF!</definedName>
    <definedName name="Mark39664006">#REF!</definedName>
    <definedName name="Mark39665006" localSheetId="2">'Додаток 1 Радіочастина'!#REF!</definedName>
    <definedName name="Mark39665006" localSheetId="5">#REF!</definedName>
    <definedName name="Mark39665006">#REF!</definedName>
    <definedName name="Mark39666006" localSheetId="2">'Додаток 1 Радіочастина'!#REF!</definedName>
    <definedName name="Mark39666006" localSheetId="5">#REF!</definedName>
    <definedName name="Mark39666006">#REF!</definedName>
    <definedName name="Mark39667006" localSheetId="2">'Додаток 1 Радіочастина'!#REF!</definedName>
    <definedName name="Mark39667006" localSheetId="5">#REF!</definedName>
    <definedName name="Mark39667006">#REF!</definedName>
    <definedName name="Mark39669006" localSheetId="2">'Додаток 1 Радіочастина'!#REF!</definedName>
    <definedName name="Mark39669006" localSheetId="5">#REF!</definedName>
    <definedName name="Mark39669006">#REF!</definedName>
    <definedName name="Mark39670006" localSheetId="2">'Додаток 1 Радіочастина'!#REF!</definedName>
    <definedName name="Mark39670006" localSheetId="5">#REF!</definedName>
    <definedName name="Mark39670006">#REF!</definedName>
    <definedName name="Mark39671006" localSheetId="2">'Додаток 1 Радіочастина'!#REF!</definedName>
    <definedName name="Mark39671006" localSheetId="5">#REF!</definedName>
    <definedName name="Mark39671006">#REF!</definedName>
    <definedName name="Mark39672006" localSheetId="2">'Додаток 1 Радіочастина'!#REF!</definedName>
    <definedName name="Mark39672006" localSheetId="5">#REF!</definedName>
    <definedName name="Mark39672006">#REF!</definedName>
    <definedName name="Mark39673006" localSheetId="2">'Додаток 1 Радіочастина'!#REF!</definedName>
    <definedName name="Mark39673006" localSheetId="5">#REF!</definedName>
    <definedName name="Mark39673006">#REF!</definedName>
    <definedName name="Mark39674006" localSheetId="2">'Додаток 1 Радіочастина'!#REF!</definedName>
    <definedName name="Mark39674006" localSheetId="5">#REF!</definedName>
    <definedName name="Mark39674006">#REF!</definedName>
    <definedName name="Mark39676006" localSheetId="2">'Додаток 1 Радіочастина'!#REF!</definedName>
    <definedName name="Mark39676006" localSheetId="5">#REF!</definedName>
    <definedName name="Mark39676006">#REF!</definedName>
    <definedName name="Mark39677006" localSheetId="2">'Додаток 1 Радіочастина'!#REF!</definedName>
    <definedName name="Mark39677006" localSheetId="5">#REF!</definedName>
    <definedName name="Mark39677006">#REF!</definedName>
    <definedName name="Mark39678006" localSheetId="2">'Додаток 1 Радіочастина'!#REF!</definedName>
    <definedName name="Mark39678006" localSheetId="5">#REF!</definedName>
    <definedName name="Mark39678006">#REF!</definedName>
    <definedName name="Mark39679006" localSheetId="2">'Додаток 1 Радіочастина'!#REF!</definedName>
    <definedName name="Mark39679006" localSheetId="5">#REF!</definedName>
    <definedName name="Mark39679006">#REF!</definedName>
    <definedName name="Mark39680006" localSheetId="2">'Додаток 1 Радіочастина'!#REF!</definedName>
    <definedName name="Mark39680006" localSheetId="5">#REF!</definedName>
    <definedName name="Mark39680006">#REF!</definedName>
    <definedName name="Mark39681006" localSheetId="2">'Додаток 1 Радіочастина'!#REF!</definedName>
    <definedName name="Mark39681006" localSheetId="5">#REF!</definedName>
    <definedName name="Mark39681006">#REF!</definedName>
    <definedName name="Mark39683006" localSheetId="2">'Додаток 1 Радіочастина'!#REF!</definedName>
    <definedName name="Mark39683006" localSheetId="5">#REF!</definedName>
    <definedName name="Mark39683006">#REF!</definedName>
    <definedName name="Mark39684006" localSheetId="2">'Додаток 1 Радіочастина'!#REF!</definedName>
    <definedName name="Mark39684006" localSheetId="5">#REF!</definedName>
    <definedName name="Mark39684006">#REF!</definedName>
    <definedName name="Mark39685006" localSheetId="2">'Додаток 1 Радіочастина'!#REF!</definedName>
    <definedName name="Mark39685006" localSheetId="5">#REF!</definedName>
    <definedName name="Mark39685006">#REF!</definedName>
    <definedName name="Mark39686006" localSheetId="2">'Додаток 1 Радіочастина'!#REF!</definedName>
    <definedName name="Mark39686006" localSheetId="5">#REF!</definedName>
    <definedName name="Mark39686006">#REF!</definedName>
    <definedName name="Mark39687006" localSheetId="2">'Додаток 1 Радіочастина'!#REF!</definedName>
    <definedName name="Mark39687006" localSheetId="5">#REF!</definedName>
    <definedName name="Mark39687006">#REF!</definedName>
    <definedName name="Mark39688006" localSheetId="2">'Додаток 1 Радіочастина'!#REF!</definedName>
    <definedName name="Mark39688006" localSheetId="5">#REF!</definedName>
    <definedName name="Mark39688006">#REF!</definedName>
    <definedName name="Mark39690006" localSheetId="2">'Додаток 1 Радіочастина'!#REF!</definedName>
    <definedName name="Mark39690006" localSheetId="5">#REF!</definedName>
    <definedName name="Mark39690006">#REF!</definedName>
    <definedName name="Mark39691006" localSheetId="2">'Додаток 1 Радіочастина'!#REF!</definedName>
    <definedName name="Mark39691006" localSheetId="5">#REF!</definedName>
    <definedName name="Mark39691006">#REF!</definedName>
    <definedName name="Mark39692006" localSheetId="2">'Додаток 1 Радіочастина'!#REF!</definedName>
    <definedName name="Mark39692006" localSheetId="5">#REF!</definedName>
    <definedName name="Mark39692006">#REF!</definedName>
    <definedName name="Mark39693006" localSheetId="2">'Додаток 1 Радіочастина'!#REF!</definedName>
    <definedName name="Mark39693006" localSheetId="5">#REF!</definedName>
    <definedName name="Mark39693006">#REF!</definedName>
    <definedName name="Mark39694006" localSheetId="2">'Додаток 1 Радіочастина'!#REF!</definedName>
    <definedName name="Mark39694006" localSheetId="5">#REF!</definedName>
    <definedName name="Mark39694006">#REF!</definedName>
    <definedName name="Mark39695006" localSheetId="2">'Додаток 1 Радіочастина'!#REF!</definedName>
    <definedName name="Mark39695006" localSheetId="5">#REF!</definedName>
    <definedName name="Mark39695006">#REF!</definedName>
    <definedName name="Mark39697006" localSheetId="2">'Додаток 1 Радіочастина'!#REF!</definedName>
    <definedName name="Mark39697006" localSheetId="5">#REF!</definedName>
    <definedName name="Mark39697006">#REF!</definedName>
    <definedName name="Mark39698006" localSheetId="2">'Додаток 1 Радіочастина'!#REF!</definedName>
    <definedName name="Mark39698006" localSheetId="5">#REF!</definedName>
    <definedName name="Mark39698006">#REF!</definedName>
    <definedName name="Mark39699006" localSheetId="8">'[2]Додаток 1'!$E$10</definedName>
    <definedName name="Mark39699006" localSheetId="2">'Додаток 1 Радіочастина'!#REF!</definedName>
    <definedName name="Mark39699006" localSheetId="5">#REF!</definedName>
    <definedName name="Mark39699006">#REF!</definedName>
    <definedName name="Mark39700006" localSheetId="2">'Додаток 1 Радіочастина'!#REF!</definedName>
    <definedName name="Mark39700006" localSheetId="5">#REF!</definedName>
    <definedName name="Mark39700006">#REF!</definedName>
    <definedName name="Mark39701006" localSheetId="2">'Додаток 1 Радіочастина'!#REF!</definedName>
    <definedName name="Mark39701006" localSheetId="5">#REF!</definedName>
    <definedName name="Mark39701006">#REF!</definedName>
    <definedName name="Mark39702006" localSheetId="2">'Додаток 1 Радіочастина'!#REF!</definedName>
    <definedName name="Mark39702006" localSheetId="5">#REF!</definedName>
    <definedName name="Mark39702006">#REF!</definedName>
    <definedName name="Mark39704006" localSheetId="2">'Додаток 1 Радіочастина'!#REF!</definedName>
    <definedName name="Mark39704006" localSheetId="5">#REF!</definedName>
    <definedName name="Mark39704006">#REF!</definedName>
    <definedName name="Mark39705006" localSheetId="2">'Додаток 1 Радіочастина'!#REF!</definedName>
    <definedName name="Mark39705006" localSheetId="5">#REF!</definedName>
    <definedName name="Mark39705006">#REF!</definedName>
    <definedName name="Mark39706006" localSheetId="2">'Додаток 1 Радіочастина'!#REF!</definedName>
    <definedName name="Mark39706006" localSheetId="5">#REF!</definedName>
    <definedName name="Mark39706006">#REF!</definedName>
    <definedName name="Mark39707006" localSheetId="2">'Додаток 1 Радіочастина'!#REF!</definedName>
    <definedName name="Mark39707006" localSheetId="5">#REF!</definedName>
    <definedName name="Mark39707006">#REF!</definedName>
    <definedName name="Mark39708006" localSheetId="2">'Додаток 1 Радіочастина'!#REF!</definedName>
    <definedName name="Mark39708006" localSheetId="5">#REF!</definedName>
    <definedName name="Mark39708006">#REF!</definedName>
    <definedName name="Mark39709006" localSheetId="2">'Додаток 1 Радіочастина'!#REF!</definedName>
    <definedName name="Mark39709006" localSheetId="5">#REF!</definedName>
    <definedName name="Mark39709006">#REF!</definedName>
    <definedName name="Mark39711006" localSheetId="2">'Додаток 1 Радіочастина'!#REF!</definedName>
    <definedName name="Mark39711006" localSheetId="5">#REF!</definedName>
    <definedName name="Mark39711006">#REF!</definedName>
    <definedName name="Mark39712006" localSheetId="2">'Додаток 1 Радіочастина'!#REF!</definedName>
    <definedName name="Mark39712006" localSheetId="5">#REF!</definedName>
    <definedName name="Mark39712006">#REF!</definedName>
    <definedName name="Mark39713006" localSheetId="2">'Додаток 1 Радіочастина'!#REF!</definedName>
    <definedName name="Mark39713006" localSheetId="5">#REF!</definedName>
    <definedName name="Mark39713006">#REF!</definedName>
    <definedName name="Mark39714006" localSheetId="2">'Додаток 1 Радіочастина'!#REF!</definedName>
    <definedName name="Mark39714006" localSheetId="5">#REF!</definedName>
    <definedName name="Mark39714006">#REF!</definedName>
    <definedName name="Mark39715006" localSheetId="2">'Додаток 1 Радіочастина'!#REF!</definedName>
    <definedName name="Mark39715006" localSheetId="5">#REF!</definedName>
    <definedName name="Mark39715006">#REF!</definedName>
    <definedName name="Mark39716006" localSheetId="2">'Додаток 1 Радіочастина'!#REF!</definedName>
    <definedName name="Mark39716006" localSheetId="5">#REF!</definedName>
    <definedName name="Mark39716006">#REF!</definedName>
    <definedName name="Mark39718006" localSheetId="2">'Додаток 1 Радіочастина'!#REF!</definedName>
    <definedName name="Mark39718006" localSheetId="5">#REF!</definedName>
    <definedName name="Mark39718006">#REF!</definedName>
    <definedName name="Mark39719006" localSheetId="2">'Додаток 1 Радіочастина'!#REF!</definedName>
    <definedName name="Mark39719006" localSheetId="5">#REF!</definedName>
    <definedName name="Mark39719006">#REF!</definedName>
    <definedName name="Mark39720006" localSheetId="2">'Додаток 1 Радіочастина'!#REF!</definedName>
    <definedName name="Mark39720006" localSheetId="5">#REF!</definedName>
    <definedName name="Mark39720006">#REF!</definedName>
    <definedName name="Mark39721006" localSheetId="2">'Додаток 1 Радіочастина'!#REF!</definedName>
    <definedName name="Mark39721006" localSheetId="5">#REF!</definedName>
    <definedName name="Mark39721006">#REF!</definedName>
    <definedName name="Mark39722006" localSheetId="2">'Додаток 1 Радіочастина'!#REF!</definedName>
    <definedName name="Mark39722006" localSheetId="5">#REF!</definedName>
    <definedName name="Mark39722006">#REF!</definedName>
    <definedName name="Mark39723006" localSheetId="2">'Додаток 1 Радіочастина'!#REF!</definedName>
    <definedName name="Mark39723006" localSheetId="5">#REF!</definedName>
    <definedName name="Mark39723006">#REF!</definedName>
    <definedName name="Mark39725006" localSheetId="2">'Додаток 1 Радіочастина'!#REF!</definedName>
    <definedName name="Mark39725006" localSheetId="5">#REF!</definedName>
    <definedName name="Mark39725006">#REF!</definedName>
    <definedName name="Mark39726006" localSheetId="2">'Додаток 1 Радіочастина'!#REF!</definedName>
    <definedName name="Mark39726006" localSheetId="5">#REF!</definedName>
    <definedName name="Mark39726006">#REF!</definedName>
    <definedName name="Mark39727006" localSheetId="2">'Додаток 1 Радіочастина'!#REF!</definedName>
    <definedName name="Mark39727006" localSheetId="5">#REF!</definedName>
    <definedName name="Mark39727006">#REF!</definedName>
    <definedName name="Mark39728006" localSheetId="2">'Додаток 1 Радіочастина'!#REF!</definedName>
    <definedName name="Mark39728006" localSheetId="5">#REF!</definedName>
    <definedName name="Mark39728006">#REF!</definedName>
    <definedName name="Mark39729006" localSheetId="2">'Додаток 1 Радіочастина'!#REF!</definedName>
    <definedName name="Mark39729006" localSheetId="5">#REF!</definedName>
    <definedName name="Mark39729006">#REF!</definedName>
    <definedName name="Mark39730006" localSheetId="2">'Додаток 1 Радіочастина'!#REF!</definedName>
    <definedName name="Mark39730006" localSheetId="5">#REF!</definedName>
    <definedName name="Mark39730006">#REF!</definedName>
    <definedName name="Mark39736006">'Додаток 2 Схема розміщення'!$A$3</definedName>
    <definedName name="Mark39737006">'Додаток 2 Схема розміщення'!$K$3</definedName>
    <definedName name="Mark39738006">'Додаток 2 Схема розміщення'!$A$41</definedName>
    <definedName name="Mark39739006">'Додаток 2 Схема розміщення'!$A$76</definedName>
    <definedName name="Mark39741006">'Existing Equipment Photo'!$A$1</definedName>
    <definedName name="Mark39742006">'Existing Equipment Photo'!$A$21</definedName>
    <definedName name="Mark39743006">'Existing Equipment Photo'!$A$41</definedName>
    <definedName name="Mark39744006">'Existing Equipment Photo'!$A$61</definedName>
    <definedName name="Mark39745006">'Existing Equipment Photo'!$A$81</definedName>
    <definedName name="Mark39746006">'Existing Equipment Photo'!$A$101</definedName>
    <definedName name="Mark39747006">'Existing Equipment Photo'!$A$121</definedName>
    <definedName name="Mark39748006">'Existing Equipment Photo'!$A$141</definedName>
    <definedName name="Mark39749006">'Existing Equipment Photo'!$A$161</definedName>
    <definedName name="Mark39750006">'Existing Equipment Photo'!$A$174</definedName>
    <definedName name="Mark39751006">'Existing Equipment Photo'!$A$189</definedName>
    <definedName name="Mark39752006">'Existing Equipment Photo'!$A$202</definedName>
    <definedName name="Mark39753006">'Existing Equipment Photo'!$A$222</definedName>
    <definedName name="Mark39754006">'Existing Equipment Photo'!$A$242</definedName>
    <definedName name="Mark39755006">'Existing Equipment Photo'!$A$255</definedName>
    <definedName name="Mark39756006">'Existing Equipment Photo'!$A$291</definedName>
    <definedName name="Mark39757006">'Existing Equipment Photo'!$A$315</definedName>
    <definedName name="Mark39758006">'Existing Equipment Photo'!$A$335</definedName>
    <definedName name="Mark39759006">'Existing Equipment Photo'!$A$370</definedName>
    <definedName name="Mark39760006" localSheetId="5">'[1]Existing Equipment Photo'!#REF!</definedName>
    <definedName name="Mark39760006">'Existing Equipment Photo'!#REF!</definedName>
    <definedName name="Mark39762006">TSSR!$M$3</definedName>
    <definedName name="Mark39769006">TSSR!$K$9</definedName>
    <definedName name="Mark39770006">TSSR!$G$9</definedName>
    <definedName name="Mark39771006">TSSR!$D$7</definedName>
    <definedName name="Mark39826006">TSSR!$E$19</definedName>
    <definedName name="Mark39827006">TSSR!$M$19</definedName>
    <definedName name="Mark39828006" localSheetId="2">[3]TSSR!#REF!</definedName>
    <definedName name="Mark39828006" localSheetId="5">[1]TSSR!#REF!</definedName>
    <definedName name="Mark39828006">TSSR!#REF!</definedName>
    <definedName name="Mark39905006" localSheetId="5">[1]TSSR!#REF!</definedName>
    <definedName name="Mark39905006">TSSR!#REF!</definedName>
    <definedName name="Mark47965006" localSheetId="2">'Додаток 1 Радіочастина'!#REF!</definedName>
    <definedName name="Mark47965006" localSheetId="5">#REF!</definedName>
    <definedName name="Mark47965006">#REF!</definedName>
    <definedName name="Mark47966006" localSheetId="2">'Додаток 1 Радіочастина'!#REF!</definedName>
    <definedName name="Mark47966006" localSheetId="5">#REF!</definedName>
    <definedName name="Mark47966006">#REF!</definedName>
    <definedName name="Mark47967006" localSheetId="2">'Додаток 1 Радіочастина'!#REF!</definedName>
    <definedName name="Mark47967006" localSheetId="5">#REF!</definedName>
    <definedName name="Mark47967006">#REF!</definedName>
    <definedName name="Mark47968006" localSheetId="2">'Додаток 1 Радіочастина'!#REF!</definedName>
    <definedName name="Mark47968006" localSheetId="5">#REF!</definedName>
    <definedName name="Mark47968006">#REF!</definedName>
    <definedName name="Mark47969006" localSheetId="2">'Додаток 1 Радіочастина'!#REF!</definedName>
    <definedName name="Mark47969006" localSheetId="5">#REF!</definedName>
    <definedName name="Mark47969006">#REF!</definedName>
    <definedName name="Mark47970006" localSheetId="2">'Додаток 1 Радіочастина'!#REF!</definedName>
    <definedName name="Mark47970006" localSheetId="5">#REF!</definedName>
    <definedName name="Mark47970006">#REF!</definedName>
    <definedName name="Mark47971006" localSheetId="2">'Додаток 1 Радіочастина'!#REF!</definedName>
    <definedName name="Mark47971006" localSheetId="5">#REF!</definedName>
    <definedName name="Mark47971006">#REF!</definedName>
    <definedName name="Mark47972006" localSheetId="2">'Додаток 1 Радіочастина'!#REF!</definedName>
    <definedName name="Mark47972006" localSheetId="5">#REF!</definedName>
    <definedName name="Mark47972006">#REF!</definedName>
    <definedName name="Mark47973006" localSheetId="2">'Додаток 1 Радіочастина'!#REF!</definedName>
    <definedName name="Mark47973006" localSheetId="5">#REF!</definedName>
    <definedName name="Mark47973006">#REF!</definedName>
    <definedName name="Mark47974006" localSheetId="2">'Додаток 1 Радіочастина'!#REF!</definedName>
    <definedName name="Mark47974006" localSheetId="5">#REF!</definedName>
    <definedName name="Mark47974006">#REF!</definedName>
    <definedName name="Mark47975006" localSheetId="2">'Додаток 1 Радіочастина'!#REF!</definedName>
    <definedName name="Mark47975006" localSheetId="5">#REF!</definedName>
    <definedName name="Mark47975006">#REF!</definedName>
    <definedName name="Mark47976006" localSheetId="2">'Додаток 1 Радіочастина'!#REF!</definedName>
    <definedName name="Mark47976006" localSheetId="5">#REF!</definedName>
    <definedName name="Mark47976006">#REF!</definedName>
    <definedName name="Mark47981006" localSheetId="2">'Додаток 1 Радіочастина'!#REF!</definedName>
    <definedName name="Mark47981006" localSheetId="5">#REF!</definedName>
    <definedName name="Mark47981006">#REF!</definedName>
    <definedName name="Mark47982006" localSheetId="2">'Додаток 1 Радіочастина'!#REF!</definedName>
    <definedName name="Mark47982006" localSheetId="5">#REF!</definedName>
    <definedName name="Mark47982006">#REF!</definedName>
    <definedName name="Mark47983006" localSheetId="2">'Додаток 1 Радіочастина'!#REF!</definedName>
    <definedName name="Mark47983006" localSheetId="5">#REF!</definedName>
    <definedName name="Mark47983006">#REF!</definedName>
    <definedName name="Mark47984006" localSheetId="2">'Додаток 1 Радіочастина'!#REF!</definedName>
    <definedName name="Mark47984006" localSheetId="5">#REF!</definedName>
    <definedName name="Mark47984006">#REF!</definedName>
    <definedName name="Mark47985006" localSheetId="2">'Додаток 1 Радіочастина'!#REF!</definedName>
    <definedName name="Mark47985006" localSheetId="5">#REF!</definedName>
    <definedName name="Mark47985006">#REF!</definedName>
    <definedName name="Mark47986006" localSheetId="2">'Додаток 1 Радіочастина'!#REF!</definedName>
    <definedName name="Mark47986006" localSheetId="5">#REF!</definedName>
    <definedName name="Mark47986006">#REF!</definedName>
    <definedName name="Mark47987006" localSheetId="2">'Додаток 1 Радіочастина'!#REF!</definedName>
    <definedName name="Mark47987006" localSheetId="5">#REF!</definedName>
    <definedName name="Mark47987006">#REF!</definedName>
    <definedName name="Mark47988006" localSheetId="2">'Додаток 1 Радіочастина'!#REF!</definedName>
    <definedName name="Mark47988006" localSheetId="5">#REF!</definedName>
    <definedName name="Mark47988006">#REF!</definedName>
    <definedName name="Mark47989006" localSheetId="2">'Додаток 1 Радіочастина'!#REF!</definedName>
    <definedName name="Mark47989006" localSheetId="5">#REF!</definedName>
    <definedName name="Mark47989006">#REF!</definedName>
    <definedName name="Mark47990006" localSheetId="2">'Додаток 1 Радіочастина'!#REF!</definedName>
    <definedName name="Mark47990006" localSheetId="5">#REF!</definedName>
    <definedName name="Mark47990006">#REF!</definedName>
    <definedName name="Mark47991006" localSheetId="2">'Додаток 1 Радіочастина'!#REF!</definedName>
    <definedName name="Mark47991006" localSheetId="5">#REF!</definedName>
    <definedName name="Mark47991006">#REF!</definedName>
    <definedName name="Mark47992006" localSheetId="2">'Додаток 1 Радіочастина'!#REF!</definedName>
    <definedName name="Mark47992006" localSheetId="5">#REF!</definedName>
    <definedName name="Mark47992006">#REF!</definedName>
    <definedName name="Mark47993006" localSheetId="2">'Додаток 1 Радіочастина'!#REF!</definedName>
    <definedName name="Mark47993006" localSheetId="5">#REF!</definedName>
    <definedName name="Mark47993006">#REF!</definedName>
    <definedName name="Mark47994006" localSheetId="2">'Додаток 1 Радіочастина'!#REF!</definedName>
    <definedName name="Mark47994006" localSheetId="5">#REF!</definedName>
    <definedName name="Mark47994006">#REF!</definedName>
    <definedName name="Mark47995006" localSheetId="2">'Додаток 1 Радіочастина'!#REF!</definedName>
    <definedName name="Mark47995006" localSheetId="5">#REF!</definedName>
    <definedName name="Mark47995006">#REF!</definedName>
    <definedName name="Mark47996006" localSheetId="2">'Додаток 1 Радіочастина'!#REF!</definedName>
    <definedName name="Mark47996006" localSheetId="5">#REF!</definedName>
    <definedName name="Mark47996006">#REF!</definedName>
    <definedName name="Mark47997006" localSheetId="2">'Додаток 1 Радіочастина'!#REF!</definedName>
    <definedName name="Mark47997006" localSheetId="5">#REF!</definedName>
    <definedName name="Mark47997006">#REF!</definedName>
    <definedName name="Mark47998006" localSheetId="2">'Додаток 1 Радіочастина'!#REF!</definedName>
    <definedName name="Mark47998006" localSheetId="5">#REF!</definedName>
    <definedName name="Mark47998006">#REF!</definedName>
    <definedName name="Mark48137006" localSheetId="8">'Bill Of Matirial'!#REF!</definedName>
    <definedName name="Mark48137006">#REF!</definedName>
    <definedName name="Mark48779006">'Додаток 2 Схема розміщення'!$A$79</definedName>
    <definedName name="Mark50565006" localSheetId="8">'Bill Of Matirial'!#REF!</definedName>
    <definedName name="Mark50565006">#REF!</definedName>
    <definedName name="Mark50566006" localSheetId="8">'Bill Of Matirial'!#REF!</definedName>
    <definedName name="Mark50566006">#REF!</definedName>
    <definedName name="Mark50567006" localSheetId="8">'Bill Of Matirial'!#REF!</definedName>
    <definedName name="Mark50567006">#REF!</definedName>
    <definedName name="Mark50568006" localSheetId="8">'Bill Of Matirial'!#REF!</definedName>
    <definedName name="Mark50568006">#REF!</definedName>
    <definedName name="Mgr_Resp">#REF!</definedName>
    <definedName name="Mounting">#REF!</definedName>
    <definedName name="Network">#REF!</definedName>
    <definedName name="Prepared_By">#REF!</definedName>
    <definedName name="Project" localSheetId="5">#REF!</definedName>
    <definedName name="Project">#REF!</definedName>
    <definedName name="PS_Mount" localSheetId="5">#REF!</definedName>
    <definedName name="PS_Mount">#REF!</definedName>
    <definedName name="RadioFAB" localSheetId="5">#REF!</definedName>
    <definedName name="RadioFAB">#REF!</definedName>
    <definedName name="RBSsystem1">#REF!</definedName>
    <definedName name="RBSsystem2">#REF!</definedName>
    <definedName name="Region">#REF!</definedName>
    <definedName name="RND">#REF!</definedName>
    <definedName name="Sequence">#REF!</definedName>
    <definedName name="SiteID">#REF!</definedName>
    <definedName name="Sitename1">#REF!</definedName>
    <definedName name="sitename2">[4]General!#REF!</definedName>
    <definedName name="State" localSheetId="5">#REF!</definedName>
    <definedName name="State">#REF!</definedName>
    <definedName name="TESTVKEY">[5]KAMs!#REF!</definedName>
    <definedName name="Transmittal" localSheetId="5">#REF!</definedName>
    <definedName name="Transmittal">#REF!</definedName>
    <definedName name="_xlnm.Print_Area" localSheetId="6">Dismantling!$A$1:$G$57</definedName>
    <definedName name="_xlnm.Print_Area" localSheetId="3">'Додаток 2 Схема розміщення'!$A$1:$T$114</definedName>
    <definedName name="_xlnm.Print_Area" localSheetId="4">'Додаток 3 Інфраструктура'!$A$1:$K$88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3" i="19" l="1"/>
  <c r="D32" i="19"/>
  <c r="E38" i="25"/>
  <c r="E37" i="25"/>
  <c r="H55" i="26"/>
  <c r="H56" i="26"/>
  <c r="H57" i="26"/>
  <c r="H58" i="26"/>
  <c r="H51" i="26"/>
  <c r="H52" i="26"/>
  <c r="H53" i="26"/>
  <c r="H54" i="26"/>
  <c r="H38" i="26"/>
  <c r="H39" i="26"/>
  <c r="H40" i="26"/>
  <c r="H41" i="26"/>
  <c r="H42" i="26"/>
  <c r="H43" i="26"/>
  <c r="H44" i="26"/>
  <c r="H45" i="26"/>
  <c r="H46" i="26"/>
  <c r="H47" i="26"/>
  <c r="H33" i="26"/>
  <c r="H34" i="26"/>
  <c r="H35" i="26"/>
  <c r="H36" i="26"/>
  <c r="H37" i="26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10" i="27"/>
  <c r="B26" i="22" l="1"/>
  <c r="B3" i="22"/>
  <c r="G6" i="4"/>
  <c r="C6" i="4"/>
  <c r="G5" i="4"/>
  <c r="C5" i="4"/>
  <c r="K5" i="4" l="1"/>
  <c r="K6" i="4"/>
  <c r="J42" i="26"/>
  <c r="J43" i="26"/>
  <c r="J44" i="26"/>
  <c r="J45" i="26"/>
  <c r="J46" i="26"/>
  <c r="J47" i="26"/>
  <c r="I11" i="26" l="1"/>
  <c r="I10" i="26"/>
  <c r="I9" i="26"/>
  <c r="I8" i="26"/>
  <c r="G11" i="26"/>
  <c r="G10" i="26"/>
  <c r="G9" i="26"/>
  <c r="G8" i="26"/>
  <c r="D11" i="26"/>
  <c r="D10" i="26"/>
  <c r="D9" i="26"/>
  <c r="D8" i="26"/>
  <c r="B11" i="26"/>
  <c r="B10" i="26"/>
  <c r="B8" i="26"/>
  <c r="B9" i="26"/>
  <c r="D36" i="22" l="1"/>
  <c r="J52" i="26" l="1"/>
  <c r="J53" i="26"/>
  <c r="J54" i="26"/>
  <c r="J55" i="26"/>
  <c r="J56" i="26"/>
  <c r="J57" i="26"/>
  <c r="J58" i="26"/>
  <c r="J51" i="26"/>
  <c r="J34" i="26"/>
  <c r="J35" i="26"/>
  <c r="J36" i="26"/>
  <c r="J37" i="26"/>
  <c r="J38" i="26"/>
  <c r="J39" i="26"/>
  <c r="J40" i="26"/>
  <c r="J41" i="26"/>
  <c r="J33" i="26"/>
  <c r="J48" i="26" l="1"/>
  <c r="J59" i="26"/>
  <c r="C26" i="22"/>
  <c r="C3" i="22"/>
  <c r="D6" i="19"/>
  <c r="D21" i="19"/>
  <c r="J29" i="26" l="1"/>
  <c r="D3" i="19" l="1"/>
  <c r="D56" i="19" l="1"/>
  <c r="D7" i="19" l="1"/>
  <c r="D8" i="19" l="1"/>
  <c r="D5" i="19"/>
  <c r="D4" i="19"/>
  <c r="D26" i="22" l="1"/>
  <c r="D14" i="22" l="1"/>
  <c r="D3" i="22"/>
</calcChain>
</file>

<file path=xl/sharedStrings.xml><?xml version="1.0" encoding="utf-8"?>
<sst xmlns="http://schemas.openxmlformats.org/spreadsheetml/2006/main" count="4352" uniqueCount="3866">
  <si>
    <t>Електропостачання об'єкту</t>
  </si>
  <si>
    <t>Охорона праці та пожежна безпека при виконанні робіт</t>
  </si>
  <si>
    <t>Дата</t>
  </si>
  <si>
    <t>Вимоги до монтажу обладнання</t>
  </si>
  <si>
    <t>Тип існуючого приміщення</t>
  </si>
  <si>
    <t>Договірні відносини. Тип орендодавця.</t>
  </si>
  <si>
    <t>_____________________</t>
  </si>
  <si>
    <t>Погоджено:</t>
  </si>
  <si>
    <t xml:space="preserve">Інженер HW </t>
  </si>
  <si>
    <t>___________________________</t>
  </si>
  <si>
    <t>Планер RNO</t>
  </si>
  <si>
    <t>Спеціаліст з орендних відносин</t>
  </si>
  <si>
    <t>Інженер- проектант</t>
  </si>
  <si>
    <t>шт.</t>
  </si>
  <si>
    <t>Адреса встановлення</t>
  </si>
  <si>
    <t>Тип та загальні вимоги до АС</t>
  </si>
  <si>
    <t>Загальні вимоги до робіт з модернізації АФП</t>
  </si>
  <si>
    <t>Тип станції</t>
  </si>
  <si>
    <t>Об'єкт мобільного зв'язку</t>
  </si>
  <si>
    <t>Означення станції</t>
  </si>
  <si>
    <t>Поштова адреса пункту установки</t>
  </si>
  <si>
    <t>Координати пункту установки</t>
  </si>
  <si>
    <t>Висота підвісу антени над землею (м)</t>
  </si>
  <si>
    <t>Елект-ричний нахил антени, (°)</t>
  </si>
  <si>
    <t>Тип антени</t>
  </si>
  <si>
    <t>Пояснення щодо будівництва</t>
  </si>
  <si>
    <t>Механічний кут нахилу антени, (°)</t>
  </si>
  <si>
    <t xml:space="preserve">Демонтувати антени: </t>
  </si>
  <si>
    <t>Встановити антени:</t>
  </si>
  <si>
    <t>"Затверджую". 
Головний інженер</t>
  </si>
  <si>
    <t>Існуюча система гарантованого електроживлення постійного струму</t>
  </si>
  <si>
    <t>Проектована система гарантованого електроживлення постійного струму</t>
  </si>
  <si>
    <t>Координати місця розташування</t>
  </si>
  <si>
    <t>RET for Huawei</t>
  </si>
  <si>
    <t>741264 XPol F-Panel 1800 65'' 15.5dBi 12</t>
  </si>
  <si>
    <t>2-way Power Splitter 800-2500 (86010017)</t>
  </si>
  <si>
    <t>2-way Power Tapper Multi-band (86010023)</t>
  </si>
  <si>
    <t>2-way splitter S-2-CPUSE-H-N (Andrew)</t>
  </si>
  <si>
    <t>2-way tapper 6 dB CC-6-CPUSE-N (Andrew)</t>
  </si>
  <si>
    <t>2-way Tapper C-10-CPUS-N (Andrew)</t>
  </si>
  <si>
    <t>2-way Tapper C-15-CPUS-N (Andrew)</t>
  </si>
  <si>
    <t>3dB-Coupler (90" Hybrid) / K 793 554</t>
  </si>
  <si>
    <t>3dB-Coupler Hybrid 800-2500 MHz/Amstech</t>
  </si>
  <si>
    <t>3-way Power Splitter 800-2500 (86010018)</t>
  </si>
  <si>
    <t>3-way Splitter 800/900 (K6320 637)</t>
  </si>
  <si>
    <t>3-way splitter S-3-CPUSE-H-N (Andrew)</t>
  </si>
  <si>
    <t>4-way Power Splitter 800-2500 (86010019)</t>
  </si>
  <si>
    <t>4-way Splitter 800/900 (K6320 647)</t>
  </si>
  <si>
    <t>7233.18/V-Pol 900 90" 16,5 dBi 6T PW</t>
  </si>
  <si>
    <t>729931 BiDir 900 65' 5dBi</t>
  </si>
  <si>
    <t>7329.06/X-Pol 900/1800 15.5/14.5 dBi cmb</t>
  </si>
  <si>
    <t>7331.04</t>
  </si>
  <si>
    <t>736350 Omni 900 360' 8dBi</t>
  </si>
  <si>
    <t>736622 F-Panel 900 90' 7.5dBi</t>
  </si>
  <si>
    <t>736624 Indoor VPol 900 90' 7dBi</t>
  </si>
  <si>
    <t>737602 Indoor 900/1800  2dbi</t>
  </si>
  <si>
    <t>738187 Omni 1800  11 dBi</t>
  </si>
  <si>
    <t>738446 VPol BiDir 900/1800/WCDMA 5 dB</t>
  </si>
  <si>
    <t>739129 VPol F-Panel 1800 33' 15dBi</t>
  </si>
  <si>
    <t>739160 XPol 900 65" 17 dBi</t>
  </si>
  <si>
    <t>739490 XPol F-Panel 1800 65' 15.5dBi</t>
  </si>
  <si>
    <t>739494 XPol F-Panel 1800 65'' 18dBi</t>
  </si>
  <si>
    <t>739495 XPol F-Panel 1800 65'' 18dBi 2"</t>
  </si>
  <si>
    <t>739496 XPol F-Panel 1800 65'' 18dBi 6''T</t>
  </si>
  <si>
    <t>739498 XPol F-Pannel 1800 65'' 19.5dBi</t>
  </si>
  <si>
    <t>739619 XPol A-Panel 900 65' 9dBi</t>
  </si>
  <si>
    <t>739620 Xpol A-panel 900 MHz 65" 12.5 dBi</t>
  </si>
  <si>
    <t>739622 XPol A-Panel 806-960 65'15.5dBi</t>
  </si>
  <si>
    <t>739623 XPol A-Pannel 800/900 65' 17dBi</t>
  </si>
  <si>
    <t>739624 XPol A-Panel 900 65' 18dBi</t>
  </si>
  <si>
    <t>739630 XPol A-Pannel 900 65' 18dBi</t>
  </si>
  <si>
    <t>739633 XPol A-Panel 806-960 65'15dBi 12Т</t>
  </si>
  <si>
    <t>739636 XPol A-Panel 806-960 65" 18dBi 6T</t>
  </si>
  <si>
    <t>739646 XPol A-Panel 900 90' 11dBi</t>
  </si>
  <si>
    <t>739650 XPol A-Pannel 900 90' 17dBi</t>
  </si>
  <si>
    <t>739695 XPol F-Panel 1800 90' 8dBi</t>
  </si>
  <si>
    <t>739710 F-Pol 1800MHz 90" 17.5 dBi 2el.t.</t>
  </si>
  <si>
    <t>741320 XXPol A-Panel 900/1800 15/16-cmb</t>
  </si>
  <si>
    <t>741322 XX-Pol 900/1800 17/18 dBi - cmb</t>
  </si>
  <si>
    <t>741324 XXPol A-Panel 900/1800 18/19-cmb</t>
  </si>
  <si>
    <t>741326 XXPol A-Panel 900/1800 15/17</t>
  </si>
  <si>
    <t>741327 XXPol A-Panel 900/1800 17/18</t>
  </si>
  <si>
    <t>741328 XXPol A-Panel 900/1800 18/19</t>
  </si>
  <si>
    <t>741571 VPol Indoor 900/1800 360'' 2dBi</t>
  </si>
  <si>
    <t>741984V01 DCS/UMTS 90d 11,5 dBi + cl.</t>
  </si>
  <si>
    <t>742211 XPol 1710-2170 65 15,2 dBi 0-10T</t>
  </si>
  <si>
    <t>742212 XPol 1710-2170 65 18 dBi 0-8T</t>
  </si>
  <si>
    <t>742215 XPol 1710-2200 65 18 dBi 0-10T</t>
  </si>
  <si>
    <t>742218</t>
  </si>
  <si>
    <t>742233 XX-Pol 65" 15 dBi 0-10 T</t>
  </si>
  <si>
    <t>742234 1800 MHz 2x17.5 dBi 0-8 El.tilt</t>
  </si>
  <si>
    <t>742235 1800 MHz 2x19 dBi 0-6 El.tilt</t>
  </si>
  <si>
    <t>742236 1800 MHz 2x17.5 dBi 0-10 El.tilt</t>
  </si>
  <si>
    <t>742241 900/1800-UMTS/1800-UMTS / E.Tilt</t>
  </si>
  <si>
    <t>742264V02 900/1800-2100 14/17dBi + cl.</t>
  </si>
  <si>
    <t>742265 XXPol 900/1800 16/18dBi var.tilt</t>
  </si>
  <si>
    <t>742266V02 GSM/DCS+UMTS 17/18 dBi + cl.</t>
  </si>
  <si>
    <t>742270V03 GSM/DCS/UMTS 15/16.5/17dB+cl.</t>
  </si>
  <si>
    <t>742271V03 GSM/DCS/UMTS 16.3/17.5/18d+cl.</t>
  </si>
  <si>
    <t>742290 VV-Pol 900/1800-UMTS 90" 7 dBi</t>
  </si>
  <si>
    <t>7477</t>
  </si>
  <si>
    <t>7477.06/900 MHz 65 16,5 dBi 6T Powerwave</t>
  </si>
  <si>
    <t>7488.02 900 MHz 90" 16.3 dBi 2T PW</t>
  </si>
  <si>
    <t>751167 Omni 900 360' 2dBi</t>
  </si>
  <si>
    <t>7701.02/X-Pol 1800 65" 17,4dBi Powerwave</t>
  </si>
  <si>
    <t>7701.06/X-Pol 1800 65" 17,5dBi Powerwave</t>
  </si>
  <si>
    <t>7740.00 / UXM DCS/UMTS 90" 16,3 dBi 0-8T</t>
  </si>
  <si>
    <t>782 10161 Duplexer 900 MHz</t>
  </si>
  <si>
    <t>782 10502 Hybrid Combiner 1710-2170 MHz</t>
  </si>
  <si>
    <t>782 10621  (1800/2100 combiner double)</t>
  </si>
  <si>
    <t>792 542 Duplexer DCS-1800 Indoor</t>
  </si>
  <si>
    <t>792 702 Hybrid Combiner 1700-2200 MHz</t>
  </si>
  <si>
    <t>793533 Dual-Band Combiner 900/1800/UMTS</t>
  </si>
  <si>
    <t>793555 3-dB coupler with cable absorber</t>
  </si>
  <si>
    <t>800 10137 VPol Indoor 876-2500 360" 2dBi</t>
  </si>
  <si>
    <t>800 10173 VPol Indoor 876-2500 360" 2 dB</t>
  </si>
  <si>
    <t>800 10203 X-Pol 806-960 MHz 65" 17 dBi</t>
  </si>
  <si>
    <t>800 10204 X-Pol 806-960 MHz 65" 18 dBi</t>
  </si>
  <si>
    <t>800 10247V01 1710-2200 15.5 dBi + clamps</t>
  </si>
  <si>
    <t>800 10270 1800 MHz XPol Tri-Sector Pipe</t>
  </si>
  <si>
    <t>800 10290 XXX-Pol 0-14 T</t>
  </si>
  <si>
    <t>800 10291V02 XXX-Pol 900/1800/1800</t>
  </si>
  <si>
    <t>800 10292 900/1800-UMTS/1800-UMTS</t>
  </si>
  <si>
    <t>800 10465 V-Pol 806-2700 MHz 90" 7 dBi</t>
  </si>
  <si>
    <t>800 10517V01 XX-Pol 900 MHz 65" 17 dBi</t>
  </si>
  <si>
    <t>80010305V02 X-Pol 900 MHz 17,5 dBi 0-8T</t>
  </si>
  <si>
    <t>80010306V02 X-Pol 900 MHz 17,5 dBi 0-10T</t>
  </si>
  <si>
    <t>80010643 X-Pol 900 MHz 30d 21 dBi + cl.</t>
  </si>
  <si>
    <t>80010753 900-2100 MHz 9 dBi Outdoor +cl.</t>
  </si>
  <si>
    <t>Allgon A-900-35-16dBi-0-D</t>
  </si>
  <si>
    <t>Allgon UXM-1800-65-18dBi-6-D</t>
  </si>
  <si>
    <t>Allgon VPol U-900-65-17dBi-0-D</t>
  </si>
  <si>
    <t>APXV86-906515-C 900 MHz 17,1 dBi + cl.</t>
  </si>
  <si>
    <t>APXV90/1812B 900/1800 MHz 65' 14 dBi</t>
  </si>
  <si>
    <t>APXVERR20X-C 900/1800/1800 16,0/17,6 dBi</t>
  </si>
  <si>
    <t>Attenuator 20dB 10Wt</t>
  </si>
  <si>
    <t>Attenuator 3 dB 2 Watt (K 784 10235)</t>
  </si>
  <si>
    <t>Band-Pass Filter 890-960 MHz</t>
  </si>
  <si>
    <t>Band-Pass Filter 890-960 MHz Outdoor</t>
  </si>
  <si>
    <t>CDU-G, DCS1800</t>
  </si>
  <si>
    <t>CDU-G, GSM900</t>
  </si>
  <si>
    <t>CDU-J, GSM900</t>
  </si>
  <si>
    <t>CELLMAX-D-CPUS-O</t>
  </si>
  <si>
    <t>DBXLH-6565B-VTM GSM/DCS-UMTS Andrew</t>
  </si>
  <si>
    <t>Amplifier / DWTMA 2100</t>
  </si>
  <si>
    <t>DUW 20 01 for RBS 6000 WCDMA</t>
  </si>
  <si>
    <t>External Hybrid Combiner Unit 1800 MHz</t>
  </si>
  <si>
    <t>HBXX-6513DS-VTM DCS-UMTS 14,5 dBi Andrew</t>
  </si>
  <si>
    <t>LDX-6516DS-VTM  900 MHz 17,7 dBi Andrew</t>
  </si>
  <si>
    <t>MBLHH-65C-VTM GSM/DCS-U/DCS-U Andrew</t>
  </si>
  <si>
    <t>MCB A18/19</t>
  </si>
  <si>
    <t>MCB A8/9</t>
  </si>
  <si>
    <t>Omni 900/1800-UMTS 1.5/5.0 dBi (Andrew)</t>
  </si>
  <si>
    <t>Panel 900/1800-UMTS 5.0/8.0 dBi (Andrew)</t>
  </si>
  <si>
    <t>Radio Unit RUW-01 B1 WCDMA</t>
  </si>
  <si>
    <t>Remote Radio Unit RRUS-11 B1 WCDMA</t>
  </si>
  <si>
    <t>RET-cable kit, Black L=3m/Kathrein ant.</t>
  </si>
  <si>
    <t>RET-cable kit, Grey L=15m/Kathrein ant.</t>
  </si>
  <si>
    <t>RET-unit for Kathrein antennas</t>
  </si>
  <si>
    <t>TMA DCS1800</t>
  </si>
  <si>
    <t>TMA GSM900</t>
  </si>
  <si>
    <t>TMA1800 Twin / Full Band 75 MHz (Andrew)</t>
  </si>
  <si>
    <t>TMA900 / Full Band 35 MHz (Andrew)</t>
  </si>
  <si>
    <t>TMB DCS1800</t>
  </si>
  <si>
    <t>TMB GSM900</t>
  </si>
  <si>
    <t>Антенна "К 800 10748" V-Pol Omni</t>
  </si>
  <si>
    <t>Антенна "К 800 10749" V-Pol Omni</t>
  </si>
  <si>
    <t>Антенна HBXXX-6516DS-VTM 17.6 dBi Andrew</t>
  </si>
  <si>
    <t>Антенна X-Pol 900 MHz 90 16.8 dBi Andrew</t>
  </si>
  <si>
    <t>Комплект TMA1800 Twin для 1-cell без PDU</t>
  </si>
  <si>
    <t>Комплект TMA900 для 1-cell без PDU</t>
  </si>
  <si>
    <t>800 10248 V-Pol 806-2500 MHz 90" 7dBi</t>
  </si>
  <si>
    <t>Токовый инжектор CIN Broad Band (Andrew)</t>
  </si>
  <si>
    <t>RXBP A/9</t>
  </si>
  <si>
    <t>RXBP A18/19</t>
  </si>
  <si>
    <t>739649 XPol A-Panel 900 90' 15.5dBi</t>
  </si>
  <si>
    <t>739785</t>
  </si>
  <si>
    <t>PDU 6 ports / +24V for TMA (Andrew)</t>
  </si>
  <si>
    <t>6401</t>
  </si>
  <si>
    <t>80010111 VVPol Omni 870–960/1710–1880/1920-2170 360°/360° 2/2dBi</t>
  </si>
  <si>
    <t>APXV9R20B-C 900/1800 16,2/18,2 dBi + cl.</t>
  </si>
  <si>
    <t>739303</t>
  </si>
  <si>
    <t>800 10249 VPol Indoor 876-2500 360" 2dBi</t>
  </si>
  <si>
    <t>78210622    (1800/2100 combiner single)</t>
  </si>
  <si>
    <t>6320627</t>
  </si>
  <si>
    <t>Kathrein 737031</t>
  </si>
  <si>
    <t>Internal antenna 6401</t>
  </si>
  <si>
    <t>RET-unit for Andrew antennas</t>
  </si>
  <si>
    <t>RET / Antenna Control Unit ACU-A20-S RFS</t>
  </si>
  <si>
    <t xml:space="preserve">793532 Kathrein combiner 900-2100 Single unit </t>
  </si>
  <si>
    <t>VPol Omni 900 360° 2dBi outdoor</t>
  </si>
  <si>
    <t>80010173_DB</t>
  </si>
  <si>
    <t>739707 XPol F-Panel 1800 90' 16.5dBi 2'T</t>
  </si>
  <si>
    <t>741325</t>
  </si>
  <si>
    <t>78210620 (1800/2100 combiner single)</t>
  </si>
  <si>
    <t>78210660   (900/1800-2100 combiner single)</t>
  </si>
  <si>
    <t>Indoor-DAS</t>
  </si>
  <si>
    <t>downtilting kit</t>
  </si>
  <si>
    <t>739655</t>
  </si>
  <si>
    <t>737304</t>
  </si>
  <si>
    <t>RUS-01 2100</t>
  </si>
  <si>
    <t>7515647</t>
  </si>
  <si>
    <t>80010682</t>
  </si>
  <si>
    <t>80010681</t>
  </si>
  <si>
    <t>78210661 (900/1800-2100 combiner double)</t>
  </si>
  <si>
    <t>80010711</t>
  </si>
  <si>
    <t>KRF-20189/2</t>
  </si>
  <si>
    <t>APX189014-7T2</t>
  </si>
  <si>
    <t>739648 XPol A-Pannel 900 90' 13.5dBi</t>
  </si>
  <si>
    <t>739491 XPol F-Panel 1800 65' 15.5dBi 6'T</t>
  </si>
  <si>
    <t>Dual Band Filter 900/1800 MHz (9215.01)</t>
  </si>
  <si>
    <t>Load 50 Watt (Kathrein 62 26 30 1)</t>
  </si>
  <si>
    <t>Double TMA WCDMA, Premium / Ericsson</t>
  </si>
  <si>
    <t>Digital Unit DUW 30 (not limited CE DL kit)</t>
  </si>
  <si>
    <t>Load 0.5 Watt (Kathrein 62 26 61 1)</t>
  </si>
  <si>
    <t>78210663 (900/1800-2100 combiner double)</t>
  </si>
  <si>
    <t>78211066 (bias tee 900-2100)</t>
  </si>
  <si>
    <t>TBXLHB-6565A-VTM GSM/DCS-UMTS Andrew</t>
  </si>
  <si>
    <t>Kathrein 738 449 VPol Omni 870-960/1710-1880 360 град</t>
  </si>
  <si>
    <t>Kathrein 741790VPol Omni 1920–2170 360° 11dBi</t>
  </si>
  <si>
    <t>ERI-ANT-KRE_1011559</t>
  </si>
  <si>
    <t>7482 Xpol/900 90 Powerwave</t>
  </si>
  <si>
    <t xml:space="preserve">Digital Unit DUW 31 </t>
  </si>
  <si>
    <t>80010761 1710–2690 MHz</t>
  </si>
  <si>
    <t>LGP14501</t>
  </si>
  <si>
    <t>ADU451819 (742236)</t>
  </si>
  <si>
    <t>LGP21903 800-900/1800-2100</t>
  </si>
  <si>
    <t>HAOA-0709/1827-N-2/5 80010749</t>
  </si>
  <si>
    <t>HADA-0709/1827-N-6/8 80010753</t>
  </si>
  <si>
    <t>2 way divider</t>
  </si>
  <si>
    <t>3 way divider</t>
  </si>
  <si>
    <t>A19451811 (742215)</t>
  </si>
  <si>
    <t>ADU451602V01 (742265)</t>
  </si>
  <si>
    <t>I-ATO1-698/2700 Omni Indoor 2 dBi (RFS)</t>
  </si>
  <si>
    <t>ATR451602v01 (80010291)</t>
  </si>
  <si>
    <t>HADA-0709/1827-N-5/8/6 (80010465)</t>
  </si>
  <si>
    <t>A7941700V02 (80010305)</t>
  </si>
  <si>
    <t>NOKIA FlexiLita integrated antenna</t>
  </si>
  <si>
    <t>HADA-0709/1827-N-6/8 (80010753)</t>
  </si>
  <si>
    <t>A79451700V02</t>
  </si>
  <si>
    <t>ATR451715</t>
  </si>
  <si>
    <t>A264518SO</t>
  </si>
  <si>
    <t>78210534 (900-2100 4XCOMBINER)</t>
  </si>
  <si>
    <t>Джампер QMA-N для picoRBS 2409</t>
  </si>
  <si>
    <t xml:space="preserve">ATII-2200 Full Kit A UMTS2200 </t>
  </si>
  <si>
    <t>APX906516</t>
  </si>
  <si>
    <t>APX909014</t>
  </si>
  <si>
    <t>791920 /attenuator 10dB</t>
  </si>
  <si>
    <t>7217_04</t>
  </si>
  <si>
    <t>AT-900 GSM Full Kit C</t>
  </si>
  <si>
    <t>K739304</t>
  </si>
  <si>
    <t>B8200 ZTE BBU</t>
  </si>
  <si>
    <t>UBP ZTE</t>
  </si>
  <si>
    <t>UBP3 ZTE</t>
  </si>
  <si>
    <t>BPB ZTE</t>
  </si>
  <si>
    <t>R8861-900</t>
  </si>
  <si>
    <t>R8862-1800  ZTE RRU</t>
  </si>
  <si>
    <t>R8861-2100  ZTE RRU</t>
  </si>
  <si>
    <t>R8863-900 ZTE RRU</t>
  </si>
  <si>
    <t>R8863-1800 ZTE RRU</t>
  </si>
  <si>
    <t>R8863-2100 ZTE RRU</t>
  </si>
  <si>
    <t>BBU3910 HUAW BBU</t>
  </si>
  <si>
    <t>UMPT HUAW</t>
  </si>
  <si>
    <t>UBRIb HUAW</t>
  </si>
  <si>
    <t>UBRId1  HUAW</t>
  </si>
  <si>
    <t>UBRId5 HUAW</t>
  </si>
  <si>
    <t>RRU3959 1800(2*60) HUAW</t>
  </si>
  <si>
    <t>RRU3936 900 HUAW</t>
  </si>
  <si>
    <t>RRU3826 2100 HUAW</t>
  </si>
  <si>
    <t>4 way divider</t>
  </si>
  <si>
    <t xml:space="preserve"> - </t>
  </si>
  <si>
    <t>Додаток №2</t>
  </si>
  <si>
    <t>FlatPack 1 +24V</t>
  </si>
  <si>
    <t>FlatPack 2 +24V</t>
  </si>
  <si>
    <t>FlatPack 2 -48V</t>
  </si>
  <si>
    <t>Huawei ETP 48400 -48V</t>
  </si>
  <si>
    <t>NetSure 501 -48V</t>
  </si>
  <si>
    <t>FlatPack 2 +24V/-48V</t>
  </si>
  <si>
    <t>FlatPack 1 +24V/-48V</t>
  </si>
  <si>
    <t>FlatPack 1 -48V MPSU6000</t>
  </si>
  <si>
    <t>Eltek AL-175</t>
  </si>
  <si>
    <t>Eltek AL-1000</t>
  </si>
  <si>
    <t>FlatPack 2 -48V/+24V</t>
  </si>
  <si>
    <t>NetSure 501 -48V/+24V</t>
  </si>
  <si>
    <t>Huawei ETP 48400 -48V/+24V</t>
  </si>
  <si>
    <t>ИБП-7</t>
  </si>
  <si>
    <t>PS 48350</t>
  </si>
  <si>
    <t>PBC 6200</t>
  </si>
  <si>
    <t>FlexiPower -48V</t>
  </si>
  <si>
    <t>Item</t>
  </si>
  <si>
    <t>14130642</t>
  </si>
  <si>
    <t>14130643</t>
  </si>
  <si>
    <t>14130645</t>
  </si>
  <si>
    <t>14130647</t>
  </si>
  <si>
    <t>04070097</t>
  </si>
  <si>
    <t>1. Для забезпечення гарантованого електроживлення технологічного обладнання -48VDC передбачити проектом та виконати роботи з підготовки інфраструктури гарантованого електроживлення на об’єкті:
- встановити необхідну кількість випрямних модулів для забезпечення  достатньої потужності живлення всього технологічного обладнання на об’єкті, достатнього струму заряду АКБ, враховуючи принцип роботи випрямних модулів за схемою N+1.
- у відповідності до вимог СОУ КС-ПР-Е-23.2013 забезпечити час резервування електроживлення шляхом заміни існуючих/встановлення нових АКБ виходячи із встановленого часу резервування електроживлення в залежності від класифікації та пріоритетності об’єкту.
2. Виконати роботи із забезпечення віддаленого моніторингу системи гарантованого електроживлення, яка встановлюється на об’єкті.
3. Виконати роботи з заземлення обладнання електроживлення, яке встановлюється на об’єкті згідно з вимогами нормативних документів України.
4. Виконати всі необхідні пусконалагоджувальні роботи, передбачені для введення в експлуатацію електроустановки.
Виконати роботи з оформлення комплекту необхідної документації згідно з вимогами стандартів ПрАТ «Київстар» та нормативних документів України.</t>
  </si>
  <si>
    <t>TRX information</t>
  </si>
  <si>
    <t xml:space="preserve">Sectors direction (on Google map)  </t>
  </si>
  <si>
    <t>Юридичні/Фізичні особи</t>
  </si>
  <si>
    <t>Клас наслідків. Строк експлуатації</t>
  </si>
  <si>
    <t>Клас наслідків (відповідальності) - СС1, 20 років</t>
  </si>
  <si>
    <t>Description</t>
  </si>
  <si>
    <t>q-ty</t>
  </si>
  <si>
    <t>Notes</t>
  </si>
  <si>
    <t>34060713</t>
  </si>
  <si>
    <t>02237429</t>
  </si>
  <si>
    <t>04130700-001</t>
  </si>
  <si>
    <t>04130700-002</t>
  </si>
  <si>
    <t>04130700-003</t>
  </si>
  <si>
    <t>MBTS DBS Cable Suite Label</t>
  </si>
  <si>
    <t>DBS Antenna Feeder Installation Auxiliary Kit Per Sector,Cold Area (+rru)</t>
  </si>
  <si>
    <t>14130648</t>
  </si>
  <si>
    <t>DCDU</t>
  </si>
  <si>
    <t>RRU Power Cable</t>
  </si>
  <si>
    <t>25030429</t>
  </si>
  <si>
    <t>Jumper</t>
  </si>
  <si>
    <r>
      <rPr>
        <b/>
        <sz val="12"/>
        <color theme="1"/>
        <rFont val="Calibri"/>
        <family val="2"/>
      </rPr>
      <t>3m</t>
    </r>
    <r>
      <rPr>
        <sz val="11"/>
        <color theme="1"/>
        <rFont val="Calibri"/>
        <family val="2"/>
      </rPr>
      <t xml:space="preserve"> jumper (4.3-10 -&gt; 4.3-10)</t>
    </r>
  </si>
  <si>
    <r>
      <rPr>
        <b/>
        <sz val="12"/>
        <color theme="1"/>
        <rFont val="Calibri"/>
        <family val="2"/>
      </rPr>
      <t>4m</t>
    </r>
    <r>
      <rPr>
        <sz val="11"/>
        <color theme="1"/>
        <rFont val="Calibri"/>
        <family val="2"/>
      </rPr>
      <t xml:space="preserve"> jumper (4.3-10 -&gt; 4.3-10)</t>
    </r>
  </si>
  <si>
    <r>
      <rPr>
        <b/>
        <sz val="12"/>
        <color theme="1"/>
        <rFont val="Calibri"/>
        <family val="2"/>
      </rPr>
      <t>6m</t>
    </r>
    <r>
      <rPr>
        <sz val="11"/>
        <color theme="1"/>
        <rFont val="Calibri"/>
        <family val="2"/>
      </rPr>
      <t xml:space="preserve"> jumper (4.3-10 -&gt; 4.3-10)</t>
    </r>
  </si>
  <si>
    <r>
      <t xml:space="preserve">Optical Cable                                   </t>
    </r>
    <r>
      <rPr>
        <sz val="11"/>
        <color theme="1"/>
        <rFont val="Calibri"/>
        <family val="2"/>
      </rPr>
      <t>(single mode)</t>
    </r>
  </si>
  <si>
    <t>30m</t>
  </si>
  <si>
    <t>50m</t>
  </si>
  <si>
    <t>70m</t>
  </si>
  <si>
    <t>100m</t>
  </si>
  <si>
    <t>RET cable</t>
  </si>
  <si>
    <r>
      <t>Signal Cable,AISG Communication cable,</t>
    </r>
    <r>
      <rPr>
        <b/>
        <sz val="11"/>
        <color theme="1"/>
        <rFont val="Calibri"/>
        <family val="2"/>
      </rPr>
      <t>5m</t>
    </r>
    <r>
      <rPr>
        <sz val="11"/>
        <color theme="1"/>
        <rFont val="Calibri"/>
        <family val="2"/>
      </rPr>
      <t>,D9M+D9(PS)(W),CC4P0.5PB(S),RC8SF(S)-I</t>
    </r>
  </si>
  <si>
    <t>RRU -&gt; RET</t>
  </si>
  <si>
    <t>Antennas</t>
  </si>
  <si>
    <t>BTS and Power System (Before Modernization)</t>
  </si>
  <si>
    <t>BTS and Power System (After Modernization)</t>
  </si>
  <si>
    <t>Antenna System (Before Modernization)</t>
  </si>
  <si>
    <t>Antenna System (After Modernization)</t>
  </si>
  <si>
    <t>BBU</t>
  </si>
  <si>
    <t>02311VFF</t>
  </si>
  <si>
    <t>02311UDV</t>
  </si>
  <si>
    <t>Universal Environment Interface control Unit</t>
  </si>
  <si>
    <t>04152214</t>
  </si>
  <si>
    <t>Power Cable,0.7m,Blue/Black,HDEPC,2*H07Z-K-4^2BL+2*H07Z-K-4^2B,BBU5900 Power Cable,LSZH</t>
  </si>
  <si>
    <t>04023275</t>
  </si>
  <si>
    <t>04070012</t>
  </si>
  <si>
    <t>Single Cable,Straight Through, Cable,10.00m (bbu - 4)</t>
  </si>
  <si>
    <t>Signal Cable,Shielded Straight Through Cable,10m</t>
  </si>
  <si>
    <t>№ п/п</t>
    <phoneticPr fontId="14" type="noConversion"/>
  </si>
  <si>
    <t>Кути максималь-ного випромі-нювання, (°)</t>
    <phoneticPr fontId="14" type="noConversion"/>
  </si>
  <si>
    <t>Залишити існуючу</t>
  </si>
  <si>
    <t>DCS/LTE-1800</t>
  </si>
  <si>
    <t>UMTS-2100</t>
  </si>
  <si>
    <t>LTE-2600</t>
  </si>
  <si>
    <t>_____ . _______________ 2025 р.</t>
  </si>
  <si>
    <t xml:space="preserve">Демонтувати блоки RRU: </t>
  </si>
  <si>
    <t xml:space="preserve">Встановити блоки RRU: </t>
  </si>
  <si>
    <r>
      <t xml:space="preserve">Склад робіт з </t>
    </r>
    <r>
      <rPr>
        <b/>
        <sz val="10"/>
        <rFont val="Calibri"/>
        <family val="2"/>
      </rPr>
      <t>технічного переоснащення</t>
    </r>
    <r>
      <rPr>
        <sz val="10"/>
        <color theme="1"/>
        <rFont val="Calibri"/>
        <family val="2"/>
      </rPr>
      <t xml:space="preserve"> АФП</t>
    </r>
  </si>
  <si>
    <t>Демонтаж</t>
  </si>
  <si>
    <t>Кількість</t>
  </si>
  <si>
    <t>«____»_____________2025р.</t>
  </si>
  <si>
    <t>До модернізації</t>
  </si>
  <si>
    <t>Після модернізацї</t>
  </si>
  <si>
    <t>Тип та кількість радіоблоків</t>
  </si>
  <si>
    <t>1.Стратегія планування: 1)демонтаж антен; 2)монтаж антен; 3)демонтаж радіоблоків; 4)монтаж радіоблоків.</t>
  </si>
  <si>
    <t>3.Монтаж антен повинний забезпечувати  загасання між окремими антенами більше ніж 30 дБ.</t>
  </si>
  <si>
    <t>6. За умови неможливості виконати обстеження АЩС, вихідні параметри АФП вказано згідно БД Київстар.</t>
  </si>
  <si>
    <t>LTE-2300</t>
  </si>
  <si>
    <t>GSM/LTE-900</t>
  </si>
  <si>
    <t>Tower overview_1 (Or overview for all rooftop pole)</t>
    <phoneticPr fontId="17" type="noConversion"/>
  </si>
  <si>
    <t>Tower overview_2 (Or overview for all rooftop pole)</t>
    <phoneticPr fontId="17" type="noConversion"/>
  </si>
  <si>
    <t>Tower overview_3 (Or overview for all rooftop pole)</t>
    <phoneticPr fontId="17" type="noConversion"/>
  </si>
  <si>
    <t>Tower overview_4 (Or overview for all rooftop pole)</t>
    <phoneticPr fontId="17" type="noConversion"/>
  </si>
  <si>
    <t>Indoor overview_1</t>
    <phoneticPr fontId="17" type="noConversion"/>
  </si>
  <si>
    <t>Indoor overview_2</t>
    <phoneticPr fontId="17" type="noConversion"/>
  </si>
  <si>
    <t>Existing rack 19"</t>
  </si>
  <si>
    <t>Existing Fuse panel</t>
    <phoneticPr fontId="17" type="noConversion"/>
  </si>
  <si>
    <t>Existing Alarm ZiK panel</t>
    <phoneticPr fontId="17" type="noConversion"/>
  </si>
  <si>
    <t>Existing optical transmission</t>
    <phoneticPr fontId="17" type="noConversion"/>
  </si>
  <si>
    <t>Existing transmission rack</t>
  </si>
  <si>
    <t>Existing Power cabinet</t>
    <phoneticPr fontId="17" type="noConversion"/>
  </si>
  <si>
    <t>Indoor grounding bar</t>
    <phoneticPr fontId="17" type="noConversion"/>
  </si>
  <si>
    <t>Feeder window (inside view)</t>
  </si>
  <si>
    <t>Feeder window (outside view)</t>
  </si>
  <si>
    <t>External cable tray</t>
    <phoneticPr fontId="17" type="noConversion"/>
  </si>
  <si>
    <t>Grounding bar for RRU</t>
    <phoneticPr fontId="17" type="noConversion"/>
  </si>
  <si>
    <t>Existing antenna sector 1 - overview and label</t>
  </si>
  <si>
    <t>Existing antenna sector 1 - Tilt, RET, ports, filters</t>
  </si>
  <si>
    <t>Existing antenna sector 1- azimuth with compass</t>
  </si>
  <si>
    <t>Existing antenna sector 1 - Antenna Serving Area</t>
  </si>
  <si>
    <t>Existing antenna sector 2 - overview and label</t>
  </si>
  <si>
    <t>Existing antenna sector 2 - Tilt, RET, ports, filters</t>
  </si>
  <si>
    <t>Existing antenna sector 2 - azimuth with compass</t>
  </si>
  <si>
    <t>Existing antenna sector 2 - Antenna Serving Area</t>
  </si>
  <si>
    <t>Existing antenna sector 3 - overview and label</t>
  </si>
  <si>
    <t>Existing antenna sector 3 - Tilt, RET, ports, filters</t>
  </si>
  <si>
    <t>Existing antenna sector 3 - azimuth with compass</t>
  </si>
  <si>
    <t>Existing antenna sector 3 - Antenna Serving Area</t>
  </si>
  <si>
    <r>
      <t>Розробити проєкт в складі наступних розділів:
- Пояснювальна записка;
- Архітектурно-будівельна частина;
- Електропостачання. Заземлення. Блискавкозахист
- Оцінка впливу на навколишнє середовище;
- Технологічна частина, та інші,</t>
    </r>
    <r>
      <rPr>
        <sz val="9"/>
        <rFont val="Calibri"/>
        <family val="2"/>
      </rPr>
      <t xml:space="preserve"> передбачені відповідними нормативними вимогами та стандартами України</t>
    </r>
  </si>
  <si>
    <t>При виконанні робіт дотримуватись вимог чинного законодавства, включаючи але не обмежуючись:
- НАПБ А01.001-2014 «Правила пожежної безпеки в Україні»;
- НАПБ В.01.053-2016/520 «Правила пожежної безпеки в галузі зв’язку», та інші;
- Закон України «Про охорону праці»;
- НПАОП 40.1-1.21-98 «Правила безпечної експлуатації електроустановок споживачів»,та інші.</t>
  </si>
  <si>
    <t xml:space="preserve"> =1 для кожної BBU5900</t>
  </si>
  <si>
    <t>02122720</t>
  </si>
  <si>
    <t>02232PAN</t>
  </si>
  <si>
    <t>02314ERQ</t>
  </si>
  <si>
    <t>03050BYF</t>
  </si>
  <si>
    <t>03058626</t>
  </si>
  <si>
    <t>03058737</t>
  </si>
  <si>
    <t>14130641</t>
  </si>
  <si>
    <t>21156253</t>
  </si>
  <si>
    <t>25033535</t>
  </si>
  <si>
    <t>29040907</t>
  </si>
  <si>
    <t>29080032</t>
  </si>
  <si>
    <t>29080130</t>
  </si>
  <si>
    <t>29080220</t>
  </si>
  <si>
    <t>02312QHU</t>
  </si>
  <si>
    <t>02314NXR</t>
  </si>
  <si>
    <t>25033534</t>
  </si>
  <si>
    <t>29080302</t>
  </si>
  <si>
    <t>25030638</t>
  </si>
  <si>
    <t>25030695</t>
  </si>
  <si>
    <t>34061940</t>
  </si>
  <si>
    <t>29080222</t>
  </si>
  <si>
    <t>02233MLV</t>
  </si>
  <si>
    <t>25070009</t>
  </si>
  <si>
    <t>04130700</t>
  </si>
  <si>
    <t>02314XEF</t>
  </si>
  <si>
    <t>20m</t>
  </si>
  <si>
    <r>
      <rPr>
        <b/>
        <sz val="11"/>
        <color theme="1"/>
        <rFont val="Calibri"/>
        <family val="2"/>
      </rPr>
      <t>Optical Cable Parts,</t>
    </r>
    <r>
      <rPr>
        <sz val="11"/>
        <color theme="1"/>
        <rFont val="Calibri"/>
        <family val="2"/>
      </rPr>
      <t>DLC/UPC,DLC/UPC,single mode,</t>
    </r>
    <r>
      <rPr>
        <b/>
        <sz val="11"/>
        <color theme="1"/>
        <rFont val="Calibri"/>
        <family val="2"/>
      </rPr>
      <t>10m</t>
    </r>
    <r>
      <rPr>
        <sz val="11"/>
        <color theme="1"/>
        <rFont val="Calibri"/>
        <family val="2"/>
      </rPr>
      <t>,2 cores,0.03m/0.34m,GYFJH-2G.657A2,7.0mm,2mm,LSZH,Armored branch</t>
    </r>
  </si>
  <si>
    <t>MPE Site Materials Kit,Site Auxiliary Material Kit</t>
  </si>
  <si>
    <r>
      <t xml:space="preserve">Universal Baseband </t>
    </r>
    <r>
      <rPr>
        <b/>
        <sz val="11"/>
        <color theme="1"/>
        <rFont val="Calibri"/>
        <family val="2"/>
      </rPr>
      <t>Processing</t>
    </r>
    <r>
      <rPr>
        <sz val="11"/>
        <color theme="1"/>
        <rFont val="Calibri"/>
        <family val="2"/>
      </rPr>
      <t xml:space="preserve"> Unit </t>
    </r>
    <r>
      <rPr>
        <b/>
        <sz val="11"/>
        <color theme="1"/>
        <rFont val="Calibri"/>
        <family val="2"/>
      </rPr>
      <t>g1a</t>
    </r>
  </si>
  <si>
    <r>
      <t xml:space="preserve">Universal Baseband </t>
    </r>
    <r>
      <rPr>
        <b/>
        <sz val="11"/>
        <color theme="1"/>
        <rFont val="Calibri"/>
        <family val="2"/>
      </rPr>
      <t>Processing</t>
    </r>
    <r>
      <rPr>
        <sz val="11"/>
        <color theme="1"/>
        <rFont val="Calibri"/>
        <family val="2"/>
      </rPr>
      <t xml:space="preserve"> Unit </t>
    </r>
    <r>
      <rPr>
        <b/>
        <sz val="11"/>
        <color theme="1"/>
        <rFont val="Calibri"/>
        <family val="2"/>
      </rPr>
      <t>g2</t>
    </r>
  </si>
  <si>
    <t>DBS Cable Suite Label</t>
  </si>
  <si>
    <t>Outdoor label</t>
  </si>
  <si>
    <t>Feeder Engineering label</t>
  </si>
  <si>
    <t>RRU</t>
  </si>
  <si>
    <t>Cable engineering labe</t>
  </si>
  <si>
    <r>
      <rPr>
        <b/>
        <sz val="12"/>
        <color theme="1"/>
        <rFont val="Calibri"/>
        <family val="2"/>
      </rPr>
      <t>2m</t>
    </r>
    <r>
      <rPr>
        <sz val="11"/>
        <color theme="1"/>
        <rFont val="Calibri"/>
        <family val="2"/>
      </rPr>
      <t xml:space="preserve"> jumper (4.3-10 -&gt; 4.3-10)</t>
    </r>
  </si>
  <si>
    <t>Connector type: 4x4.3</t>
  </si>
  <si>
    <r>
      <rPr>
        <b/>
        <sz val="11"/>
        <color theme="1"/>
        <rFont val="Calibri"/>
        <family val="2"/>
      </rPr>
      <t>AAU5942</t>
    </r>
    <r>
      <rPr>
        <sz val="11"/>
        <color theme="1"/>
        <rFont val="Calibri"/>
        <family val="2"/>
      </rPr>
      <t xml:space="preserve"> (Frequency range, MHz: 1800+2100A(TX1805~1880/RX1710~1785,TX2110~2170/RX1920~1980), 4T4R, 4*40W,-48VDC,14.2i/14.5i,9.8G)</t>
    </r>
  </si>
  <si>
    <t>Cable Label for AAU5942</t>
  </si>
  <si>
    <t xml:space="preserve"> =1 для кожної AAU5942</t>
  </si>
  <si>
    <t>GPS</t>
  </si>
  <si>
    <t>GPS Antenna</t>
  </si>
  <si>
    <t>Coaxial Cable</t>
  </si>
  <si>
    <r>
      <t>Power Cable,600V,UL2586,</t>
    </r>
    <r>
      <rPr>
        <b/>
        <sz val="11"/>
        <color theme="1"/>
        <rFont val="Calibri"/>
        <family val="2"/>
      </rPr>
      <t>2x7AWG</t>
    </r>
    <r>
      <rPr>
        <sz val="11"/>
        <color theme="1"/>
        <rFont val="Calibri"/>
        <family val="2"/>
      </rPr>
      <t>,Black(2Cores:</t>
    </r>
    <r>
      <rPr>
        <b/>
        <sz val="11"/>
        <color theme="1"/>
        <rFont val="Calibri"/>
        <family val="2"/>
      </rPr>
      <t>Blue,Black</t>
    </r>
    <r>
      <rPr>
        <sz val="11"/>
        <color theme="1"/>
        <rFont val="Calibri"/>
        <family val="2"/>
      </rPr>
      <t>),D,Shielding Outdoor Cable,UL (Unit:meter)</t>
    </r>
  </si>
  <si>
    <r>
      <t>Power Cable,600V,UL2586,</t>
    </r>
    <r>
      <rPr>
        <b/>
        <sz val="11"/>
        <color theme="1"/>
        <rFont val="Calibri"/>
        <family val="2"/>
      </rPr>
      <t>2x5AWG</t>
    </r>
    <r>
      <rPr>
        <sz val="11"/>
        <color theme="1"/>
        <rFont val="Calibri"/>
        <family val="2"/>
      </rPr>
      <t>,Black(2Cores:</t>
    </r>
    <r>
      <rPr>
        <b/>
        <sz val="11"/>
        <color theme="1"/>
        <rFont val="Calibri"/>
        <family val="2"/>
      </rPr>
      <t>Blue,Black</t>
    </r>
    <r>
      <rPr>
        <sz val="11"/>
        <color theme="1"/>
        <rFont val="Calibri"/>
        <family val="2"/>
      </rPr>
      <t>),D,Shielding Outdoor Cable,UL (Unit:meter)</t>
    </r>
  </si>
  <si>
    <r>
      <t>Power Cable,450V/750V,60227 IEC 02(RV),</t>
    </r>
    <r>
      <rPr>
        <b/>
        <sz val="11"/>
        <color theme="1"/>
        <rFont val="Calibri"/>
        <family val="2"/>
      </rPr>
      <t>16mm^2</t>
    </r>
    <r>
      <rPr>
        <sz val="11"/>
        <color theme="1"/>
        <rFont val="Calibri"/>
        <family val="2"/>
      </rPr>
      <t>,</t>
    </r>
    <r>
      <rPr>
        <b/>
        <sz val="11"/>
        <color theme="1"/>
        <rFont val="Calibri"/>
        <family val="2"/>
      </rPr>
      <t>Yellow/Green</t>
    </r>
    <r>
      <rPr>
        <sz val="11"/>
        <color theme="1"/>
        <rFont val="Calibri"/>
        <family val="2"/>
      </rPr>
      <t>,85A,CCC,CE (Unit:meter)</t>
    </r>
  </si>
  <si>
    <t>SFP</t>
  </si>
  <si>
    <r>
      <rPr>
        <b/>
        <sz val="11"/>
        <color theme="1"/>
        <rFont val="Calibri"/>
        <family val="2"/>
      </rPr>
      <t>BBU5900</t>
    </r>
    <r>
      <rPr>
        <sz val="11"/>
        <color theme="1"/>
        <rFont val="Calibri"/>
        <family val="2"/>
      </rPr>
      <t xml:space="preserve"> Box</t>
    </r>
  </si>
  <si>
    <r>
      <t>Optical Transceiver,SFP+,1310nm,</t>
    </r>
    <r>
      <rPr>
        <b/>
        <sz val="11"/>
        <color theme="1"/>
        <rFont val="Calibri"/>
        <family val="2"/>
      </rPr>
      <t>9.8G</t>
    </r>
    <r>
      <rPr>
        <sz val="11"/>
        <color theme="1"/>
        <rFont val="Calibri"/>
        <family val="2"/>
      </rPr>
      <t>,-8.2dBm~+0.5dBm,-10.3dBm,LC,SM,1.4km</t>
    </r>
  </si>
  <si>
    <r>
      <t>Optical Transceiver,SFP28,1310nm,</t>
    </r>
    <r>
      <rPr>
        <b/>
        <sz val="11"/>
        <color theme="1"/>
        <rFont val="Calibri"/>
        <family val="2"/>
      </rPr>
      <t>25G</t>
    </r>
    <r>
      <rPr>
        <sz val="11"/>
        <color theme="1"/>
        <rFont val="Calibri"/>
        <family val="2"/>
      </rPr>
      <t>,-7dBm,2dBm,-10.5dBm,LC,SMF,0.3km</t>
    </r>
  </si>
  <si>
    <t>U2L2PX308.10P-2C</t>
  </si>
  <si>
    <r>
      <t>DC power Distribution Unit (</t>
    </r>
    <r>
      <rPr>
        <b/>
        <sz val="11"/>
        <color theme="1"/>
        <rFont val="Calibri"/>
        <family val="2"/>
      </rPr>
      <t>DCDU16D-02</t>
    </r>
    <r>
      <rPr>
        <sz val="11"/>
        <color theme="1"/>
        <rFont val="Calibri"/>
        <family val="2"/>
      </rPr>
      <t>)</t>
    </r>
  </si>
  <si>
    <t>LLLLPX312P-2C</t>
  </si>
  <si>
    <t>1995×448×200mm / 36kg / 8×4.3-10 Female</t>
  </si>
  <si>
    <t>680x220x150mm / 18kg</t>
  </si>
  <si>
    <t>RRU Mounting Kit for RRU5517t</t>
  </si>
  <si>
    <t xml:space="preserve"> =1 для кожного RRU5517t</t>
  </si>
  <si>
    <t>1495×448×145mm / 24kg / 8×4.3-10 Female</t>
  </si>
  <si>
    <t xml:space="preserve">Демонтувати трубостійки: </t>
  </si>
  <si>
    <t>Демонтувати BBU:</t>
  </si>
  <si>
    <t>Встановити BBU:</t>
  </si>
  <si>
    <t>Замінити трубостійки:</t>
  </si>
  <si>
    <t>Встановити трубостійки:</t>
  </si>
  <si>
    <t>Universal Main Processing &amp; Transmission Unit g2</t>
  </si>
  <si>
    <t>Board</t>
  </si>
  <si>
    <t>Кіл-ть джамперів /2</t>
  </si>
  <si>
    <t>PCS/шт.</t>
  </si>
  <si>
    <t>М/м</t>
  </si>
  <si>
    <t>Power Cable,450V/750V,H07Z-K UL3386,25mm^2,Black,138A,LSZH Cable,VDE,UL</t>
  </si>
  <si>
    <t>Power Cable,450V/750V,H07Z-K UL3386,25mm^2,Blue,138A,LSZH Cable,VDE,UL</t>
  </si>
  <si>
    <r>
      <rPr>
        <b/>
        <sz val="11"/>
        <color theme="1"/>
        <rFont val="Calibri"/>
        <family val="2"/>
      </rPr>
      <t>RRU5516t</t>
    </r>
    <r>
      <rPr>
        <sz val="11"/>
        <color theme="1"/>
        <rFont val="Calibri"/>
        <family val="2"/>
      </rPr>
      <t xml:space="preserve"> for 703-960MHz (4*120W), Unit:pcs</t>
    </r>
  </si>
  <si>
    <r>
      <rPr>
        <b/>
        <sz val="11"/>
        <color theme="1"/>
        <rFont val="Calibri"/>
        <family val="2"/>
      </rPr>
      <t>RRU5517t</t>
    </r>
    <r>
      <rPr>
        <sz val="11"/>
        <color theme="1"/>
        <rFont val="Calibri"/>
        <family val="2"/>
      </rPr>
      <t xml:space="preserve"> for 1805-2690MHz (4*160W), Unit:pcs</t>
    </r>
  </si>
  <si>
    <r>
      <rPr>
        <b/>
        <sz val="11"/>
        <color theme="1"/>
        <rFont val="Calibri"/>
        <family val="2"/>
      </rPr>
      <t>RRU5818</t>
    </r>
    <r>
      <rPr>
        <sz val="11"/>
        <color theme="1"/>
        <rFont val="Calibri"/>
        <family val="2"/>
      </rPr>
      <t xml:space="preserve"> for 2355-2395MHz (8*50W), Unit:pcs</t>
    </r>
  </si>
  <si>
    <t>XXXXXX Pol Panel Antenna 2×698-960/2×1710-2690MHz 65°/65° 16/18dBi 2°-12°/2°-12°, Replaceable RET</t>
  </si>
  <si>
    <t>XXXX Pol Panel Antenna 4×1710-2690MHz 65° 18dBi 2°-12°, Replaceable RET</t>
  </si>
  <si>
    <t>Photo of the PSS indicator of the controller with the indication of the total current consumption</t>
  </si>
  <si>
    <t>Existing Ethernet switch</t>
  </si>
  <si>
    <r>
      <t>Перелік розділів про</t>
    </r>
    <r>
      <rPr>
        <sz val="9"/>
        <color rgb="FFFF0000"/>
        <rFont val="Calibri"/>
        <family val="2"/>
      </rPr>
      <t>є</t>
    </r>
    <r>
      <rPr>
        <sz val="9"/>
        <color theme="1"/>
        <rFont val="Calibri"/>
        <family val="2"/>
      </rPr>
      <t>кту та робіт, які виконує про</t>
    </r>
    <r>
      <rPr>
        <sz val="9"/>
        <color rgb="FFFF0000"/>
        <rFont val="Calibri"/>
        <family val="2"/>
      </rPr>
      <t>є</t>
    </r>
    <r>
      <rPr>
        <sz val="9"/>
        <color theme="1"/>
        <rFont val="Calibri"/>
        <family val="2"/>
      </rPr>
      <t>ктна організація</t>
    </r>
  </si>
  <si>
    <t>Проєктні рішення, склад та оформлення проектної документації</t>
  </si>
  <si>
    <t xml:space="preserve">Виконати проектування та монтаж обладнання відповідно до до нормативних документів Замовника, описів виробника обладнання включаючи але не обмежуючись:
- СОУ.КС-ПР.Б.РД.05-2007 Опис процесів. Монтаж технологічного обладнання базових станцій;
- СОУ.КС-ПР.Б.РД.05.3-2012 Опис процесів. Настанова з інсталяції радіообладнання (в частині вимог, які стосуються загальних правил монтажу);
- І.ТД-Е.MOB.35-2016 Інструкція технічної дирекції ПрАТ «Київстар» Підключення до BTS зовнішніх аварій через ALARM BOX. </t>
  </si>
  <si>
    <t xml:space="preserve"> =4 для кожної BBU5900</t>
  </si>
  <si>
    <t>від 71 до 100м  для RRU5516t та RR5818, від 0 до 100 до RRU5517t</t>
  </si>
  <si>
    <t>UMTS/LTE-2100</t>
  </si>
  <si>
    <t>Config</t>
  </si>
  <si>
    <t>M (Middle band)</t>
  </si>
  <si>
    <t>T (TDD)</t>
  </si>
  <si>
    <t>4.Фільтри які були встановленні на секторі (або секторах)  до свопу повинні бути демонтовані</t>
  </si>
  <si>
    <t>5.Обладнання повинне бути замінене в конфігурації (кількість фізично встановлених передавачів, з урахуванням мапінгу потужностей випромінювання), яка була затверджена  радіопланером ГО Київстар</t>
  </si>
  <si>
    <t>L (low band)</t>
  </si>
  <si>
    <t>TDD</t>
  </si>
  <si>
    <t>Кабелерости</t>
  </si>
  <si>
    <t>Правила встановлення плат:</t>
  </si>
  <si>
    <t>Item description</t>
  </si>
  <si>
    <t>Кількість зайнятих і вільних</t>
  </si>
  <si>
    <t xml:space="preserve">Місце на споруді під новий кабелерост </t>
  </si>
  <si>
    <t>03057153</t>
  </si>
  <si>
    <t>03057155</t>
  </si>
  <si>
    <r>
      <t xml:space="preserve">Universal Baseband Processing Unit </t>
    </r>
    <r>
      <rPr>
        <sz val="11"/>
        <color rgb="FFFF0000"/>
        <rFont val="Calibri"/>
        <family val="2"/>
        <charset val="204"/>
      </rPr>
      <t>g1</t>
    </r>
  </si>
  <si>
    <t>03059443</t>
  </si>
  <si>
    <t>03058707</t>
  </si>
  <si>
    <r>
      <t xml:space="preserve">Universal Baseband Process Unit </t>
    </r>
    <r>
      <rPr>
        <b/>
        <sz val="11"/>
        <color theme="1"/>
        <rFont val="Calibri"/>
        <family val="2"/>
      </rPr>
      <t>g2a</t>
    </r>
    <r>
      <rPr>
        <sz val="11"/>
        <color theme="1"/>
        <rFont val="Calibri"/>
        <family val="2"/>
      </rPr>
      <t xml:space="preserve"> / HW</t>
    </r>
  </si>
  <si>
    <r>
      <t xml:space="preserve">Universal Baseband Processing Unit </t>
    </r>
    <r>
      <rPr>
        <b/>
        <sz val="11"/>
        <color theme="1"/>
        <rFont val="Calibri"/>
        <family val="2"/>
      </rPr>
      <t>e2</t>
    </r>
  </si>
  <si>
    <r>
      <t xml:space="preserve">Universal Baseband Processing Unit </t>
    </r>
    <r>
      <rPr>
        <b/>
        <sz val="11"/>
        <color theme="1"/>
        <rFont val="Calibri"/>
        <family val="2"/>
      </rPr>
      <t>e4</t>
    </r>
  </si>
  <si>
    <r>
      <rPr>
        <b/>
        <sz val="12"/>
        <color theme="1"/>
        <rFont val="Calibri"/>
        <family val="2"/>
      </rPr>
      <t>10m</t>
    </r>
    <r>
      <rPr>
        <sz val="11"/>
        <color theme="1"/>
        <rFont val="Calibri"/>
        <family val="2"/>
      </rPr>
      <t xml:space="preserve"> jumper (4.3-10 -&gt; 4.3-10)</t>
    </r>
  </si>
  <si>
    <t>04130700-004</t>
  </si>
  <si>
    <t>04130697-001</t>
  </si>
  <si>
    <t>04130697-003</t>
  </si>
  <si>
    <t>04130697-004</t>
  </si>
  <si>
    <t>04130697-002</t>
  </si>
  <si>
    <r>
      <rPr>
        <b/>
        <sz val="12"/>
        <color theme="1"/>
        <rFont val="Calibri"/>
        <family val="2"/>
      </rPr>
      <t>2m</t>
    </r>
    <r>
      <rPr>
        <sz val="11"/>
        <color theme="1"/>
        <rFont val="Calibri"/>
        <family val="2"/>
      </rPr>
      <t xml:space="preserve"> jumper (4.3-10 -&gt; DIN 7/16)</t>
    </r>
  </si>
  <si>
    <r>
      <rPr>
        <b/>
        <sz val="12"/>
        <color theme="1"/>
        <rFont val="Calibri"/>
        <family val="2"/>
      </rPr>
      <t>3m</t>
    </r>
    <r>
      <rPr>
        <sz val="11"/>
        <color theme="1"/>
        <rFont val="Calibri"/>
        <family val="2"/>
      </rPr>
      <t xml:space="preserve"> jumper (4.3-10 -&gt; DIN 7/16)</t>
    </r>
  </si>
  <si>
    <r>
      <rPr>
        <b/>
        <sz val="12"/>
        <color theme="1"/>
        <rFont val="Calibri"/>
        <family val="2"/>
      </rPr>
      <t>4m</t>
    </r>
    <r>
      <rPr>
        <sz val="11"/>
        <color theme="1"/>
        <rFont val="Calibri"/>
        <family val="2"/>
      </rPr>
      <t xml:space="preserve"> jumper (4.3-10 -&gt; DIN 7/16)</t>
    </r>
  </si>
  <si>
    <r>
      <rPr>
        <b/>
        <sz val="12"/>
        <color theme="1"/>
        <rFont val="Calibri"/>
        <family val="2"/>
      </rPr>
      <t>6m</t>
    </r>
    <r>
      <rPr>
        <sz val="11"/>
        <color theme="1"/>
        <rFont val="Calibri"/>
        <family val="2"/>
      </rPr>
      <t xml:space="preserve"> jumper (4.3-10 -&gt; DIN 7/16)</t>
    </r>
  </si>
  <si>
    <r>
      <rPr>
        <b/>
        <sz val="12"/>
        <color theme="1"/>
        <rFont val="Calibri"/>
        <family val="2"/>
      </rPr>
      <t>10m</t>
    </r>
    <r>
      <rPr>
        <sz val="11"/>
        <color theme="1"/>
        <rFont val="Calibri"/>
        <family val="2"/>
      </rPr>
      <t xml:space="preserve"> jumper (4.3-10 -&gt; DIN 7/16)</t>
    </r>
  </si>
  <si>
    <t>04130697</t>
  </si>
  <si>
    <t>150m</t>
  </si>
  <si>
    <t>14130650</t>
  </si>
  <si>
    <r>
      <t xml:space="preserve">Connector type: 8x4.3, </t>
    </r>
    <r>
      <rPr>
        <b/>
        <sz val="9"/>
        <color theme="1"/>
        <rFont val="Calibri"/>
        <family val="2"/>
      </rPr>
      <t>повний аналог 02313BDD</t>
    </r>
  </si>
  <si>
    <t>04050228</t>
  </si>
  <si>
    <t>RET-RET, каскад</t>
  </si>
  <si>
    <t>Signal Cable,AISG Cable,5m,RC8SM(S)-I,24/18AWG UL2464 (1P+4C)B,RC8SF(S)-I</t>
  </si>
  <si>
    <t>Board g1a</t>
  </si>
  <si>
    <r>
      <t xml:space="preserve">Board </t>
    </r>
    <r>
      <rPr>
        <b/>
        <sz val="11"/>
        <color theme="1"/>
        <rFont val="Calibri"/>
        <family val="2"/>
      </rPr>
      <t>g2a</t>
    </r>
    <r>
      <rPr>
        <sz val="11"/>
        <color theme="1"/>
        <rFont val="Calibri"/>
        <family val="2"/>
      </rPr>
      <t xml:space="preserve"> </t>
    </r>
  </si>
  <si>
    <r>
      <t xml:space="preserve">Board </t>
    </r>
    <r>
      <rPr>
        <b/>
        <sz val="11"/>
        <color theme="1"/>
        <rFont val="Calibri"/>
        <family val="2"/>
      </rPr>
      <t>e2</t>
    </r>
  </si>
  <si>
    <r>
      <t xml:space="preserve">Board </t>
    </r>
    <r>
      <rPr>
        <b/>
        <sz val="11"/>
        <rFont val="Calibri"/>
        <family val="2"/>
      </rPr>
      <t>g1</t>
    </r>
  </si>
  <si>
    <t>Board g2</t>
  </si>
  <si>
    <t>Board e4</t>
  </si>
  <si>
    <t>N/A</t>
  </si>
  <si>
    <t>Плати нові</t>
  </si>
  <si>
    <t>Плати існуючі</t>
  </si>
  <si>
    <t>Board d3</t>
  </si>
  <si>
    <t>Board d5</t>
  </si>
  <si>
    <t>Board d1</t>
  </si>
  <si>
    <t>Board e3</t>
  </si>
  <si>
    <t>Плати до SWAP</t>
  </si>
  <si>
    <t>Плати після SWAP</t>
  </si>
  <si>
    <t>1.</t>
  </si>
  <si>
    <t>2.</t>
  </si>
  <si>
    <t>Тип стійки (модель):</t>
  </si>
  <si>
    <t>Необхідність заміни:</t>
  </si>
  <si>
    <t>Пріорітет</t>
  </si>
  <si>
    <t>Непріорітет</t>
  </si>
  <si>
    <t>Підключення</t>
  </si>
  <si>
    <t xml:space="preserve"> (вказати типи та кількість на пріорітети/непріорітеті, вільні/зайняті)</t>
  </si>
  <si>
    <t>Автомат</t>
  </si>
  <si>
    <t>* - приклад заповнення</t>
  </si>
  <si>
    <t>Стійка живлення:</t>
  </si>
  <si>
    <t>3.</t>
  </si>
  <si>
    <t>Автомати:</t>
  </si>
  <si>
    <t>4.</t>
  </si>
  <si>
    <t>Ректіфаери:</t>
  </si>
  <si>
    <t>Потужність</t>
  </si>
  <si>
    <t>5.</t>
  </si>
  <si>
    <t>Існуюча інфраструктруктура:</t>
  </si>
  <si>
    <t xml:space="preserve">Кабельні вводи </t>
  </si>
  <si>
    <t>*Зобити опис - рокстек/отвір/і тд, стан герметику, відсутність вищевказаного і тд)</t>
  </si>
  <si>
    <t>*Зробити опис кабелеросту та кріплення кабелю - наявність кабелеросту, його відсутність, клампси/стрепи, аварійність, стан кріплення)</t>
  </si>
  <si>
    <t>Наявність вільного місця для прокладання кількості проєктованих кабелів живлення (3-9 шт)</t>
  </si>
  <si>
    <t>Тип та стан*</t>
  </si>
  <si>
    <t>Обслуговування</t>
  </si>
  <si>
    <t>Наявність майданчику/драбини і тд</t>
  </si>
  <si>
    <t>Стан конструкції</t>
  </si>
  <si>
    <t>Особливості*</t>
  </si>
  <si>
    <t>*потреби в спецтехниці, камуфляжі, проблемні орендодавці, приховані таси і тд.</t>
  </si>
  <si>
    <t>Item code (мустанг)</t>
  </si>
  <si>
    <t>serial number/ одиниця виміру</t>
  </si>
  <si>
    <t>Примітка*</t>
  </si>
  <si>
    <t>Lables</t>
  </si>
  <si>
    <t>В перелік влючається:</t>
  </si>
  <si>
    <t>RRU (серійник)</t>
  </si>
  <si>
    <t>Антени (серійник або NA)</t>
  </si>
  <si>
    <t>BBU (серійник)</t>
  </si>
  <si>
    <t>DCDU (поштучно)</t>
  </si>
  <si>
    <t>Плати (серійники)</t>
  </si>
  <si>
    <t>SFP-модуль (поштучно)</t>
  </si>
  <si>
    <t>Оптичні кабелі (поштучно)</t>
  </si>
  <si>
    <t>комплектність -кріплення, заземлювачі для живлення</t>
  </si>
  <si>
    <t xml:space="preserve">нахилювачі, кріплення, пошкодження, відсутність наліпок, вигорівші серійки </t>
  </si>
  <si>
    <t>В примітках*:</t>
  </si>
  <si>
    <r>
      <t>Кабелі живлення (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>метраж)</t>
    </r>
  </si>
  <si>
    <t>ТМА+фільтра, комбайнери, навантаження (поштучно)</t>
  </si>
  <si>
    <t>Додаткові матеріали (сабконтрактор)*</t>
  </si>
  <si>
    <t>LM</t>
  </si>
  <si>
    <t>* Всі необхідні додаткові матеріали - автомати, трубостійки, ректіфаєри і тд</t>
  </si>
  <si>
    <t>Конфігурація</t>
  </si>
  <si>
    <t>M</t>
  </si>
  <si>
    <t>MT</t>
  </si>
  <si>
    <t>LMT</t>
  </si>
  <si>
    <t>Конфінурація</t>
  </si>
  <si>
    <t>На сайт(!!!)</t>
  </si>
  <si>
    <t>див таблицю (кількість на сайт, не залежить від кількості RRU)</t>
  </si>
  <si>
    <t>Технічне завдання (завдання на проєктування) об'єкту мережі 
ПрАТ Київстар</t>
  </si>
  <si>
    <t xml:space="preserve">1. Проєктовані антени розташувати замість існуючих так, щоб була можливість зміни азимутального напрямку кожної з антен на ±30°.
2. В напрямку основного випромінювання антен не повинно бути будь-яких яких перешкод (затінення може бути не більш ніж  5% від зони покриття).
3. Усі LTE антени мають бути обладнані RET.
4. Нові радіомодулі повинні бути змонтованні окремими одиницями (без використання кріплення "в стек"), довжина фідерного тракту повинна бути найменшою з можливих та не має перевищувати 10 метрів.
</t>
  </si>
  <si>
    <t xml:space="preserve">1. За потреби виконати обстеження і перевірочні розрахунки несучої здатності висотної споруди та надати висновки її технічного стану з рекомендаціями щодо усунення виявлених недоліків. Несуча здатність антенної споруди повинна забезпечувати сприйняття всіх відповідних характеристичних значень навантажень для даної місцевості будівництва від проектованих АФП. 
</t>
  </si>
  <si>
    <t>1)</t>
  </si>
  <si>
    <t>2)</t>
  </si>
  <si>
    <t>3)</t>
  </si>
  <si>
    <t>Slot 1 – UBBPg2, UBBPg1a, UBBPg1 - для 5517t (сайти 1800/2100/2600 (М))</t>
  </si>
  <si>
    <t>Slot 2 – UBBPg1a, UBBPg1, UBBPe4 - для 5516t (сайти 900 (L)), якщо відсутнє  - N/A</t>
  </si>
  <si>
    <t>4)</t>
  </si>
  <si>
    <t>Slot 3 – UBBPe4, UBBPe2  (для UMTS2100) за умови наявності на сайтах, інакше N/A</t>
  </si>
  <si>
    <t>5)</t>
  </si>
  <si>
    <t>Slot 4 – UBBPg2a це MASSIVE MIMO (AAU) за умови наявності на сайтах, інакше N/A</t>
  </si>
  <si>
    <t>6)</t>
  </si>
  <si>
    <t>Slot 5 – вільний, або під розширення (N/A)</t>
  </si>
  <si>
    <t>7)</t>
  </si>
  <si>
    <t>Slot 6 – вільний, або під додаткову UMPT (транспортна)</t>
  </si>
  <si>
    <t>8)</t>
  </si>
  <si>
    <t>Slot 7 – UMPTe, UMPTb, UMPTg2 (для сайтів 2300 (Т))</t>
  </si>
  <si>
    <t>LLPX312P-C</t>
  </si>
  <si>
    <t>XX Pol Panel Antenna 2×1710-2690MHz 65°18dBi 0-10° Replaceable RET</t>
  </si>
  <si>
    <t>500×300×115mm/ 22kg/  4×4.3-10 Female</t>
  </si>
  <si>
    <t>* інфо з таблички, надає інженер Хуавей</t>
  </si>
  <si>
    <t>Демонтовані плати*:</t>
  </si>
  <si>
    <t>Встановлені плати(нові)*:</t>
  </si>
  <si>
    <t>Зовнішні RET-мотори + RET-кабелі (поштучно)</t>
  </si>
  <si>
    <t>Плати нові (транспорт)</t>
  </si>
  <si>
    <t>UMPT</t>
  </si>
  <si>
    <t>UMPTe</t>
  </si>
  <si>
    <t>UMPTb</t>
  </si>
  <si>
    <t>UMPTg2</t>
  </si>
  <si>
    <t>Встановлення GPS aнтени:</t>
  </si>
  <si>
    <t>*для всіх сайтів, що мають конфігурацію Т - BBU 5900 (існ. або нова) + GPS (існ. або нова)</t>
  </si>
  <si>
    <t>**Попередній перелік матеріалів згідно систем Київстар надається інженером Хуавей</t>
  </si>
  <si>
    <t>Згідно з вимогами чинного законодавства, включаючи але не обмежуючись:
- ДБН А.2.2-3:2014 «Склад та зміст проектної документації на будівництво»;
- ДСТУ 9243.4:2023 «Система проєктної документації для будівництва. Основні вимоги до проєктної документації»;
- ДБН В.2.6-198:2014 «Сталеві конструкції. Норми проектування»;                                                                                                                            - ДСТУ Б В.2.6-199:2014. «Конструкції сталеві будівельні. Вимоги до виготовлення»;                                                                                       - ДСТУ Б В.2.6-200:2014. «Конструкції сталеві будівельні. Вимоги до монтажу»;                                                                                                    - ДБН А.3.1-5:2016 «Організація будівельного виробництва»;                                                                                                                                                   
-ДБН А.2.2-1:2021 «Склад і зміст матеріалів оцінки впливів на навколишнє середовище (ОВНС)»;
- ДСН 239-96 «Державні санітарні норми і правила захисту населення від впливу електромагнітних випромінювань»;                                                                                                                                                                                 - Закон України Про систему громадського здоров'я зі змінами внесеними у Законі України "Про внесення змін до деяких законів України щодо врегулювання окремих питань у сферах охорони здоров'я, реабілітації, соціального захисту та державної реєстрації окремих об'єктів санітарних заходів" №3911-IX від 21.08.2024</t>
  </si>
  <si>
    <t>Нові автомати</t>
  </si>
  <si>
    <t>Slot 0 – UBBPg1a, UBBPg2 - для 5818 (сайти 2300 (Т)), якщо Т відсутнє - N/A</t>
  </si>
  <si>
    <t>Існуючі автомати</t>
  </si>
  <si>
    <t>Існуючі радіомодулі</t>
  </si>
  <si>
    <t>Тип RRU</t>
  </si>
  <si>
    <t>Проєктовані радіомодулі (після модернізації)</t>
  </si>
  <si>
    <t>Δ =</t>
  </si>
  <si>
    <t>AAU5726</t>
  </si>
  <si>
    <t>AAU5940</t>
  </si>
  <si>
    <t>AAU5942</t>
  </si>
  <si>
    <t>RRU3268</t>
  </si>
  <si>
    <t>RRU3826</t>
  </si>
  <si>
    <t>RRU3936</t>
  </si>
  <si>
    <t>RRU3953</t>
  </si>
  <si>
    <t>RRU3959</t>
  </si>
  <si>
    <t>RRU3959a</t>
  </si>
  <si>
    <t>RRU3959w</t>
  </si>
  <si>
    <t>RRU3971a</t>
  </si>
  <si>
    <t>RRU5301</t>
  </si>
  <si>
    <t>RRU5502</t>
  </si>
  <si>
    <t>RRU5513t</t>
  </si>
  <si>
    <t>RRU5517t</t>
  </si>
  <si>
    <t>RRU5818</t>
  </si>
  <si>
    <t>RRU5862</t>
  </si>
  <si>
    <t>RRU5865</t>
  </si>
  <si>
    <t>RRU5901</t>
  </si>
  <si>
    <t>RRU5904</t>
  </si>
  <si>
    <t>RRU5909</t>
  </si>
  <si>
    <t>RRU5910</t>
  </si>
  <si>
    <t>8. Перетин кабелю живлення згідно рекомендації виробника: для 55616t та 5818 від 0 до 70м AWG 2x7; для 5517 від 0 до 70м,  55616t та 5818 від 71 до 100м - AWG 2x5</t>
  </si>
  <si>
    <t>RRU5516t</t>
  </si>
  <si>
    <t>Board UBRI</t>
  </si>
  <si>
    <t>заземлення RRU + DCDU!!!</t>
  </si>
  <si>
    <t>Comments</t>
  </si>
  <si>
    <t>Додаток №1: Радіочастина</t>
  </si>
  <si>
    <t>Додаток №1: Інфраструктура</t>
  </si>
  <si>
    <t>Додаток №2: Схема розміщення АФП на висотній споруді.</t>
  </si>
  <si>
    <t>Universal Baseband Processing Unit d3</t>
  </si>
  <si>
    <t>HW03022HEJ</t>
  </si>
  <si>
    <t>Upgrade, Site</t>
  </si>
  <si>
    <t>Huawei</t>
  </si>
  <si>
    <t>MOD</t>
  </si>
  <si>
    <t>LO2638C</t>
  </si>
  <si>
    <t>UO2638</t>
  </si>
  <si>
    <t>Universal BaseBand Radio Interface Board</t>
  </si>
  <si>
    <t>HW03022ACJ</t>
  </si>
  <si>
    <t>Universal Baseband Processing Unit e2</t>
  </si>
  <si>
    <t>HW03057153</t>
  </si>
  <si>
    <t>RRU 5517t 1800/2100/2600 MHz 4x160 Wt/HW</t>
  </si>
  <si>
    <t>HW02314ERQ</t>
  </si>
  <si>
    <t>742215V01 1710-2200 65 18dBi + clamps</t>
  </si>
  <si>
    <t>KATHREIN-742215V01</t>
  </si>
  <si>
    <t>O2638G</t>
  </si>
  <si>
    <t>TDQ-172718DEI-65FT2V01 2x18-26 18 dB RCU</t>
  </si>
  <si>
    <t>TDQ-172718DEI-65FT2V01</t>
  </si>
  <si>
    <t>MO2638C</t>
  </si>
  <si>
    <t>RRU 3826 WCDMA 2100 MHz / Huawei</t>
  </si>
  <si>
    <t>HW02310UPA</t>
  </si>
  <si>
    <t>RRU 5904 1800 MHz 4x60 Wt 4_3-10 / HW</t>
  </si>
  <si>
    <t>HW02311UWH</t>
  </si>
  <si>
    <t>RRU 5301 2600 MHz 4x40 Wt / Huawei</t>
  </si>
  <si>
    <t>HW02311PFF</t>
  </si>
  <si>
    <t>LO2638B</t>
  </si>
  <si>
    <t>742236V01 1800 MHz 2x17.5 dBi 0-10 + cl.</t>
  </si>
  <si>
    <t>KATHREIN-742236V01</t>
  </si>
  <si>
    <t>O2638F</t>
  </si>
  <si>
    <t>MO2638B</t>
  </si>
  <si>
    <t>LO2638A</t>
  </si>
  <si>
    <t>O2638E</t>
  </si>
  <si>
    <t>#Н/Д</t>
  </si>
  <si>
    <t>EO2638A</t>
  </si>
  <si>
    <t>RRU 5818 B40 2300 MHz 8x50 Wt / HW</t>
  </si>
  <si>
    <t>HW02313BDD</t>
  </si>
  <si>
    <t>QTY</t>
  </si>
  <si>
    <t>Объект монтажа</t>
  </si>
  <si>
    <t>Код оборудования</t>
  </si>
  <si>
    <t>Driver</t>
  </si>
  <si>
    <t>Vendor</t>
  </si>
  <si>
    <t>NS/MOD</t>
  </si>
  <si>
    <t>TTWOS WO ID</t>
  </si>
  <si>
    <t>Cell</t>
  </si>
  <si>
    <t>Site</t>
  </si>
  <si>
    <t>AAU5711a</t>
  </si>
  <si>
    <t>AAU5636m</t>
  </si>
  <si>
    <t>3.1 Розрахунок потужності для нового обладнання (Після SWAP)</t>
  </si>
  <si>
    <t>МІНУС означає дефіцит після SWAP</t>
  </si>
  <si>
    <t>BBU до SWAP</t>
  </si>
  <si>
    <t>BBU після SWAP</t>
  </si>
  <si>
    <t>BLADE (3910a)</t>
  </si>
  <si>
    <t>3900_3910</t>
  </si>
  <si>
    <t>Плати нові + транспорт</t>
  </si>
  <si>
    <t>Плати існуючі + транспорт</t>
  </si>
  <si>
    <t>Вага АФП, кг</t>
  </si>
  <si>
    <t>Площа АФП, м2</t>
  </si>
  <si>
    <t>до SWAP</t>
  </si>
  <si>
    <t>після SWAP</t>
  </si>
  <si>
    <t>Height, mm</t>
  </si>
  <si>
    <t>Width, mm</t>
  </si>
  <si>
    <t>UA0503</t>
  </si>
  <si>
    <t>UA0509</t>
  </si>
  <si>
    <t>UA0512</t>
  </si>
  <si>
    <t>UA0519</t>
  </si>
  <si>
    <t>UA0520</t>
  </si>
  <si>
    <t>UA0522</t>
  </si>
  <si>
    <t>UA0525</t>
  </si>
  <si>
    <t>UA0530</t>
  </si>
  <si>
    <t>UA0531</t>
  </si>
  <si>
    <t>UA0534</t>
  </si>
  <si>
    <t>UA0541</t>
  </si>
  <si>
    <t>UA0545</t>
  </si>
  <si>
    <t>UA0546</t>
  </si>
  <si>
    <t>UA0548</t>
  </si>
  <si>
    <t>UA0555</t>
  </si>
  <si>
    <t>UA0556</t>
  </si>
  <si>
    <t>UA0559</t>
  </si>
  <si>
    <t>UA0563</t>
  </si>
  <si>
    <t>UA0564</t>
  </si>
  <si>
    <t>UA0565</t>
  </si>
  <si>
    <t>UA0570</t>
  </si>
  <si>
    <t>UA0573</t>
  </si>
  <si>
    <t>UA0574</t>
  </si>
  <si>
    <t>UA0575</t>
  </si>
  <si>
    <t>UA0576</t>
  </si>
  <si>
    <t>UA0581</t>
  </si>
  <si>
    <t>UA0582</t>
  </si>
  <si>
    <t>UA0586</t>
  </si>
  <si>
    <t>UA0589</t>
  </si>
  <si>
    <t>UA0591</t>
  </si>
  <si>
    <t>UA0594</t>
  </si>
  <si>
    <t>UA0595</t>
  </si>
  <si>
    <t>UA0597</t>
  </si>
  <si>
    <t>UA0598</t>
  </si>
  <si>
    <t>UA0601</t>
  </si>
  <si>
    <t>UA0602</t>
  </si>
  <si>
    <t>UA0604</t>
  </si>
  <si>
    <t>UA0618</t>
  </si>
  <si>
    <t>UA0628</t>
  </si>
  <si>
    <t>UA0651</t>
  </si>
  <si>
    <t>UA0653</t>
  </si>
  <si>
    <t>UA0656</t>
  </si>
  <si>
    <t>UA0657</t>
  </si>
  <si>
    <t>UA0659</t>
  </si>
  <si>
    <t>UA0663</t>
  </si>
  <si>
    <t>UA0665</t>
  </si>
  <si>
    <t>UA0666</t>
  </si>
  <si>
    <t>UA0676</t>
  </si>
  <si>
    <t>UA0679</t>
  </si>
  <si>
    <t>UA0689</t>
  </si>
  <si>
    <t>UA0697</t>
  </si>
  <si>
    <t>UA0700</t>
  </si>
  <si>
    <t>UA0702</t>
  </si>
  <si>
    <t>UA0704</t>
  </si>
  <si>
    <t>UA0705</t>
  </si>
  <si>
    <t>UA0706</t>
  </si>
  <si>
    <t>UA0708</t>
  </si>
  <si>
    <t>UA0714</t>
  </si>
  <si>
    <t>UA0721</t>
  </si>
  <si>
    <t>UA0723</t>
  </si>
  <si>
    <t>UA0725</t>
  </si>
  <si>
    <t>UA0726</t>
  </si>
  <si>
    <t>UA0728</t>
  </si>
  <si>
    <t>UA0729</t>
  </si>
  <si>
    <t>UA0731</t>
  </si>
  <si>
    <t>UA0736</t>
  </si>
  <si>
    <t>UA0738</t>
  </si>
  <si>
    <t>UA0740</t>
  </si>
  <si>
    <t>UA0744</t>
  </si>
  <si>
    <t>UA0745</t>
  </si>
  <si>
    <t>UA0747</t>
  </si>
  <si>
    <t>UA0749</t>
  </si>
  <si>
    <t>UA0752</t>
  </si>
  <si>
    <t>UA0753</t>
  </si>
  <si>
    <t>UA0755</t>
  </si>
  <si>
    <t>UA0757</t>
  </si>
  <si>
    <t>UA0758</t>
  </si>
  <si>
    <t>UA0759</t>
  </si>
  <si>
    <t>UA0761</t>
  </si>
  <si>
    <t>UA0762</t>
  </si>
  <si>
    <t>UA0765</t>
  </si>
  <si>
    <t>UA0767</t>
  </si>
  <si>
    <t>UA0768</t>
  </si>
  <si>
    <t>UA0772</t>
  </si>
  <si>
    <t>UA0776</t>
  </si>
  <si>
    <t>UA0778</t>
  </si>
  <si>
    <t>UA0782</t>
  </si>
  <si>
    <t>UA0788</t>
  </si>
  <si>
    <t>UA0789</t>
  </si>
  <si>
    <t>UA0790</t>
  </si>
  <si>
    <t>UA0791</t>
  </si>
  <si>
    <t>UA0793</t>
  </si>
  <si>
    <t>UA0794</t>
  </si>
  <si>
    <t>UA0795</t>
  </si>
  <si>
    <t>UA0797</t>
  </si>
  <si>
    <t>UA0805</t>
  </si>
  <si>
    <t>UA0810</t>
  </si>
  <si>
    <t>UA0818</t>
  </si>
  <si>
    <t>UA0820</t>
  </si>
  <si>
    <t>UA0821</t>
  </si>
  <si>
    <t>UA0822</t>
  </si>
  <si>
    <t>UA0831</t>
  </si>
  <si>
    <t>UA0833</t>
  </si>
  <si>
    <t>UA0837</t>
  </si>
  <si>
    <t>UA0840</t>
  </si>
  <si>
    <t>UA0842</t>
  </si>
  <si>
    <t>UA0843</t>
  </si>
  <si>
    <t>UA0844</t>
  </si>
  <si>
    <t>UA0846</t>
  </si>
  <si>
    <t>UA0858</t>
  </si>
  <si>
    <t>UA0861</t>
  </si>
  <si>
    <t>UA0863</t>
  </si>
  <si>
    <t>UA0866</t>
  </si>
  <si>
    <t>UA0867</t>
  </si>
  <si>
    <t>UA0869</t>
  </si>
  <si>
    <t>UA0871</t>
  </si>
  <si>
    <t>UA0875</t>
  </si>
  <si>
    <t>UA0876</t>
  </si>
  <si>
    <t>UA0877</t>
  </si>
  <si>
    <t>UA0880</t>
  </si>
  <si>
    <t>UA0882</t>
  </si>
  <si>
    <t>UA0883</t>
  </si>
  <si>
    <t>UA0885</t>
  </si>
  <si>
    <t>UA0887</t>
  </si>
  <si>
    <t>UA0890</t>
  </si>
  <si>
    <t>UA0892</t>
  </si>
  <si>
    <t>UA0893</t>
  </si>
  <si>
    <t>UA0894</t>
  </si>
  <si>
    <t>UA0898</t>
  </si>
  <si>
    <t>UA0900</t>
  </si>
  <si>
    <t>UA0902</t>
  </si>
  <si>
    <t>UA0904</t>
  </si>
  <si>
    <t>UA0905</t>
  </si>
  <si>
    <t>UA0907</t>
  </si>
  <si>
    <t>UA0908</t>
  </si>
  <si>
    <t>UA0909</t>
  </si>
  <si>
    <t>UA0910</t>
  </si>
  <si>
    <t>UA0916</t>
  </si>
  <si>
    <t>UA0919</t>
  </si>
  <si>
    <t>UA0920</t>
  </si>
  <si>
    <t>UA0922</t>
  </si>
  <si>
    <t>UA0929</t>
  </si>
  <si>
    <t>UA0930</t>
  </si>
  <si>
    <t>UA0931</t>
  </si>
  <si>
    <t>UA0932</t>
  </si>
  <si>
    <t>UA0934</t>
  </si>
  <si>
    <t>UA0936</t>
  </si>
  <si>
    <t>UA0938</t>
  </si>
  <si>
    <t>UA0939</t>
  </si>
  <si>
    <t>UA0944</t>
  </si>
  <si>
    <t>UA0945</t>
  </si>
  <si>
    <t>UA0947</t>
  </si>
  <si>
    <t>UA0949</t>
  </si>
  <si>
    <t>UA0953</t>
  </si>
  <si>
    <t>UA0954</t>
  </si>
  <si>
    <t>UA0957</t>
  </si>
  <si>
    <t>UA0959</t>
  </si>
  <si>
    <t>UA0961</t>
  </si>
  <si>
    <t>UA0962</t>
  </si>
  <si>
    <t>UA0964</t>
  </si>
  <si>
    <t>UA0967</t>
  </si>
  <si>
    <t>UA0971</t>
  </si>
  <si>
    <t>UA0974</t>
  </si>
  <si>
    <t>UA0976</t>
  </si>
  <si>
    <t>UA0977</t>
  </si>
  <si>
    <t>UA0978</t>
  </si>
  <si>
    <t>UA0981</t>
  </si>
  <si>
    <t>UA0986</t>
  </si>
  <si>
    <t>UA0990</t>
  </si>
  <si>
    <t>UA0995</t>
  </si>
  <si>
    <t>UA1503</t>
  </si>
  <si>
    <t>UA1527</t>
  </si>
  <si>
    <t>UA1530</t>
  </si>
  <si>
    <t>UA1545</t>
  </si>
  <si>
    <t>UA1554</t>
  </si>
  <si>
    <t>UA1561</t>
  </si>
  <si>
    <t>UA1562</t>
  </si>
  <si>
    <t>UA1563</t>
  </si>
  <si>
    <t>UA1565</t>
  </si>
  <si>
    <t>UA1571</t>
  </si>
  <si>
    <t>UA1573</t>
  </si>
  <si>
    <t>UA1574</t>
  </si>
  <si>
    <t>UA1580</t>
  </si>
  <si>
    <t>UA1582</t>
  </si>
  <si>
    <t>UA1583</t>
  </si>
  <si>
    <t>UA1584</t>
  </si>
  <si>
    <t>UA1589</t>
  </si>
  <si>
    <t>UA1595</t>
  </si>
  <si>
    <t>UA1597</t>
  </si>
  <si>
    <t>UA1598</t>
  </si>
  <si>
    <t>UA1604</t>
  </si>
  <si>
    <t>UA1607</t>
  </si>
  <si>
    <t>UA1609</t>
  </si>
  <si>
    <t>UA1618</t>
  </si>
  <si>
    <t>UA1627</t>
  </si>
  <si>
    <t>UA1628</t>
  </si>
  <si>
    <t>UA1630</t>
  </si>
  <si>
    <t>UA1633</t>
  </si>
  <si>
    <t>UA1653</t>
  </si>
  <si>
    <t>UA1662</t>
  </si>
  <si>
    <t>UA1676</t>
  </si>
  <si>
    <t>UA1679</t>
  </si>
  <si>
    <t>UA1688</t>
  </si>
  <si>
    <t>UA1689</t>
  </si>
  <si>
    <t>UA1697</t>
  </si>
  <si>
    <t>UA1703</t>
  </si>
  <si>
    <t>UA1705</t>
  </si>
  <si>
    <t>UA1706</t>
  </si>
  <si>
    <t>UA1707</t>
  </si>
  <si>
    <t>UA1709</t>
  </si>
  <si>
    <t>UA1711</t>
  </si>
  <si>
    <t>UA1712</t>
  </si>
  <si>
    <t>UA1715</t>
  </si>
  <si>
    <t>UA1716</t>
  </si>
  <si>
    <t>UA1717</t>
  </si>
  <si>
    <t>UA1718</t>
  </si>
  <si>
    <t>UA1721</t>
  </si>
  <si>
    <t>UA1724</t>
  </si>
  <si>
    <t>UA1726</t>
  </si>
  <si>
    <t>UA1727</t>
  </si>
  <si>
    <t>UA1733</t>
  </si>
  <si>
    <t>UA1738</t>
  </si>
  <si>
    <t>UA1740</t>
  </si>
  <si>
    <t>UA1742</t>
  </si>
  <si>
    <t>UA1748</t>
  </si>
  <si>
    <t>UA1753</t>
  </si>
  <si>
    <t>UA1755</t>
  </si>
  <si>
    <t>UA1756</t>
  </si>
  <si>
    <t>UA1757</t>
  </si>
  <si>
    <t>UA1758</t>
  </si>
  <si>
    <t>UA1760</t>
  </si>
  <si>
    <t>UA1762</t>
  </si>
  <si>
    <t>UA1764</t>
  </si>
  <si>
    <t>UA1765</t>
  </si>
  <si>
    <t>UA1767</t>
  </si>
  <si>
    <t>UA1768</t>
  </si>
  <si>
    <t>UA1773</t>
  </si>
  <si>
    <t>UA1774</t>
  </si>
  <si>
    <t>UA1775</t>
  </si>
  <si>
    <t>UA1776</t>
  </si>
  <si>
    <t>UA1777</t>
  </si>
  <si>
    <t>UA1778</t>
  </si>
  <si>
    <t>UA1779</t>
  </si>
  <si>
    <t>UA1781</t>
  </si>
  <si>
    <t>UA1789</t>
  </si>
  <si>
    <t>UA1792</t>
  </si>
  <si>
    <t>UA1794</t>
  </si>
  <si>
    <t>UA1795</t>
  </si>
  <si>
    <t>UA1798</t>
  </si>
  <si>
    <t>UA1799</t>
  </si>
  <si>
    <t>UA1800</t>
  </si>
  <si>
    <t>UA1802</t>
  </si>
  <si>
    <t>UA1806</t>
  </si>
  <si>
    <t>UA1809</t>
  </si>
  <si>
    <t>UA1811</t>
  </si>
  <si>
    <t>UA1813</t>
  </si>
  <si>
    <t>UA1814</t>
  </si>
  <si>
    <t>UA1818</t>
  </si>
  <si>
    <t>UA1819</t>
  </si>
  <si>
    <t>UA1820</t>
  </si>
  <si>
    <t>UA1821</t>
  </si>
  <si>
    <t>UA1822</t>
  </si>
  <si>
    <t>UA1824</t>
  </si>
  <si>
    <t>UA1825</t>
  </si>
  <si>
    <t>UA1826</t>
  </si>
  <si>
    <t>UA1828</t>
  </si>
  <si>
    <t>UA1832</t>
  </si>
  <si>
    <t>UA1836</t>
  </si>
  <si>
    <t>UA1839</t>
  </si>
  <si>
    <t>UA1842</t>
  </si>
  <si>
    <t>UA1844</t>
  </si>
  <si>
    <t>UA1845</t>
  </si>
  <si>
    <t>UA1846</t>
  </si>
  <si>
    <t>UA1847</t>
  </si>
  <si>
    <t>UA1848</t>
  </si>
  <si>
    <t>UA1849</t>
  </si>
  <si>
    <t>UA1852</t>
  </si>
  <si>
    <t>UA1853</t>
  </si>
  <si>
    <t>UA1854</t>
  </si>
  <si>
    <t>UA1855</t>
  </si>
  <si>
    <t>UA1857</t>
  </si>
  <si>
    <t>UA1858</t>
  </si>
  <si>
    <t>UA1865</t>
  </si>
  <si>
    <t>UA1869</t>
  </si>
  <si>
    <t>UA1870</t>
  </si>
  <si>
    <t>UA1872</t>
  </si>
  <si>
    <t>UA1876</t>
  </si>
  <si>
    <t>UA1878</t>
  </si>
  <si>
    <t>UA1879</t>
  </si>
  <si>
    <t>UA1881</t>
  </si>
  <si>
    <t>UA1882</t>
  </si>
  <si>
    <t>UA1883</t>
  </si>
  <si>
    <t>UA1890</t>
  </si>
  <si>
    <t>UA1892</t>
  </si>
  <si>
    <t>UA1893</t>
  </si>
  <si>
    <t>UA1897</t>
  </si>
  <si>
    <t>UA1898</t>
  </si>
  <si>
    <t>UA1899</t>
  </si>
  <si>
    <t>UA1900</t>
  </si>
  <si>
    <t>UA1902</t>
  </si>
  <si>
    <t>UA1904</t>
  </si>
  <si>
    <t>UA1906</t>
  </si>
  <si>
    <t>UA1907</t>
  </si>
  <si>
    <t>UA1910</t>
  </si>
  <si>
    <t>UA1912</t>
  </si>
  <si>
    <t>UA1913</t>
  </si>
  <si>
    <t>UA1914</t>
  </si>
  <si>
    <t>UA1916</t>
  </si>
  <si>
    <t>UA1917</t>
  </si>
  <si>
    <t>UA1918</t>
  </si>
  <si>
    <t>UA1920</t>
  </si>
  <si>
    <t>UA1921</t>
  </si>
  <si>
    <t>UA1924</t>
  </si>
  <si>
    <t>UA1932</t>
  </si>
  <si>
    <t>UA1936</t>
  </si>
  <si>
    <t>UA1938</t>
  </si>
  <si>
    <t>UA1939</t>
  </si>
  <si>
    <t>UA1942</t>
  </si>
  <si>
    <t>UA1943</t>
  </si>
  <si>
    <t>UA1946</t>
  </si>
  <si>
    <t>UA1950</t>
  </si>
  <si>
    <t>UA1951</t>
  </si>
  <si>
    <t>UA1954</t>
  </si>
  <si>
    <t>UA1959</t>
  </si>
  <si>
    <t>UA1960</t>
  </si>
  <si>
    <t>UA1962</t>
  </si>
  <si>
    <t>UA1963</t>
  </si>
  <si>
    <t>UA1968</t>
  </si>
  <si>
    <t>UA1969</t>
  </si>
  <si>
    <t>UA1974</t>
  </si>
  <si>
    <t>UA1975</t>
  </si>
  <si>
    <t>UA1976</t>
  </si>
  <si>
    <t>UA1977</t>
  </si>
  <si>
    <t>UA1979</t>
  </si>
  <si>
    <t>UA1983</t>
  </si>
  <si>
    <t>UA1986</t>
  </si>
  <si>
    <t>UA1988</t>
  </si>
  <si>
    <t>UA1990</t>
  </si>
  <si>
    <t>UA1997</t>
  </si>
  <si>
    <t>UA1998</t>
  </si>
  <si>
    <t>UA2504</t>
  </si>
  <si>
    <t>UA2516</t>
  </si>
  <si>
    <t>UA2522</t>
  </si>
  <si>
    <t>UA2527</t>
  </si>
  <si>
    <t>UA2529</t>
  </si>
  <si>
    <t>UA2530</t>
  </si>
  <si>
    <t>UA2532</t>
  </si>
  <si>
    <t>UA2536</t>
  </si>
  <si>
    <t>UA2542</t>
  </si>
  <si>
    <t>UA2548</t>
  </si>
  <si>
    <t>UA2550</t>
  </si>
  <si>
    <t>UA2552</t>
  </si>
  <si>
    <t>UA2553</t>
  </si>
  <si>
    <t>UA2554</t>
  </si>
  <si>
    <t>UA2558</t>
  </si>
  <si>
    <t>UA2564</t>
  </si>
  <si>
    <t>UA2565</t>
  </si>
  <si>
    <t>UA2567</t>
  </si>
  <si>
    <t>UA2569</t>
  </si>
  <si>
    <t>UA2570</t>
  </si>
  <si>
    <t>UA2573</t>
  </si>
  <si>
    <t>UA2574</t>
  </si>
  <si>
    <t>UA2576</t>
  </si>
  <si>
    <t>UA2581</t>
  </si>
  <si>
    <t>UA2582</t>
  </si>
  <si>
    <t>UA2584</t>
  </si>
  <si>
    <t>UA2588</t>
  </si>
  <si>
    <t>UA2589</t>
  </si>
  <si>
    <t>UA2598</t>
  </si>
  <si>
    <t>UA2607</t>
  </si>
  <si>
    <t>UA2618</t>
  </si>
  <si>
    <t>UA2622</t>
  </si>
  <si>
    <t>UA2627</t>
  </si>
  <si>
    <t>UA2628</t>
  </si>
  <si>
    <t>UA2630</t>
  </si>
  <si>
    <t>UA2649</t>
  </si>
  <si>
    <t>UA2653</t>
  </si>
  <si>
    <t>UA2657</t>
  </si>
  <si>
    <t>UA2662</t>
  </si>
  <si>
    <t>UA2663</t>
  </si>
  <si>
    <t>UA2665</t>
  </si>
  <si>
    <t>UA2666</t>
  </si>
  <si>
    <t>UA2667</t>
  </si>
  <si>
    <t>UA2676</t>
  </si>
  <si>
    <t>UA2679</t>
  </si>
  <si>
    <t>UA2680</t>
  </si>
  <si>
    <t>UA2688</t>
  </si>
  <si>
    <t>UA2689</t>
  </si>
  <si>
    <t>UA2692</t>
  </si>
  <si>
    <t>UA2697</t>
  </si>
  <si>
    <t>UA2704</t>
  </si>
  <si>
    <t>UA2705</t>
  </si>
  <si>
    <t>UA2706</t>
  </si>
  <si>
    <t>UA2708</t>
  </si>
  <si>
    <t>UA2710</t>
  </si>
  <si>
    <t>UA2711</t>
  </si>
  <si>
    <t>UA2713</t>
  </si>
  <si>
    <t>UA2714</t>
  </si>
  <si>
    <t>UA2716</t>
  </si>
  <si>
    <t>UA2719</t>
  </si>
  <si>
    <t>UA2721</t>
  </si>
  <si>
    <t>UA2728</t>
  </si>
  <si>
    <t>UA2729</t>
  </si>
  <si>
    <t>UA2731</t>
  </si>
  <si>
    <t>UA2732</t>
  </si>
  <si>
    <t>UA2733</t>
  </si>
  <si>
    <t>UA2734</t>
  </si>
  <si>
    <t>UA2740</t>
  </si>
  <si>
    <t>UA2741</t>
  </si>
  <si>
    <t>UA2742</t>
  </si>
  <si>
    <t>UA2743</t>
  </si>
  <si>
    <t>UA2744</t>
  </si>
  <si>
    <t>UA2745</t>
  </si>
  <si>
    <t>UA2746</t>
  </si>
  <si>
    <t>UA2748</t>
  </si>
  <si>
    <t>UA2754</t>
  </si>
  <si>
    <t>UA2755</t>
  </si>
  <si>
    <t>UA2756</t>
  </si>
  <si>
    <t>UA2759</t>
  </si>
  <si>
    <t>UA2760</t>
  </si>
  <si>
    <t>UA2761</t>
  </si>
  <si>
    <t>UA2763</t>
  </si>
  <si>
    <t>UA2764</t>
  </si>
  <si>
    <t>UA2765</t>
  </si>
  <si>
    <t>UA2771</t>
  </si>
  <si>
    <t>UA2772</t>
  </si>
  <si>
    <t>UA2773</t>
  </si>
  <si>
    <t>UA2774</t>
  </si>
  <si>
    <t>UA2775</t>
  </si>
  <si>
    <t>UA2776</t>
  </si>
  <si>
    <t>UA2779</t>
  </si>
  <si>
    <t>UA2781</t>
  </si>
  <si>
    <t>UA2782</t>
  </si>
  <si>
    <t>UA2785</t>
  </si>
  <si>
    <t>UA2788</t>
  </si>
  <si>
    <t>UA2789</t>
  </si>
  <si>
    <t>UA2793</t>
  </si>
  <si>
    <t>UA2795</t>
  </si>
  <si>
    <t>UA2802</t>
  </si>
  <si>
    <t>UA2805</t>
  </si>
  <si>
    <t>UA2806</t>
  </si>
  <si>
    <t>UA2807</t>
  </si>
  <si>
    <t>UA2808</t>
  </si>
  <si>
    <t>UA2809</t>
  </si>
  <si>
    <t>UA2811</t>
  </si>
  <si>
    <t>UA2812</t>
  </si>
  <si>
    <t>UA2813</t>
  </si>
  <si>
    <t>UA2817</t>
  </si>
  <si>
    <t>UA2819</t>
  </si>
  <si>
    <t>UA2820</t>
  </si>
  <si>
    <t>UA2821</t>
  </si>
  <si>
    <t>UA2822</t>
  </si>
  <si>
    <t>UA2823</t>
  </si>
  <si>
    <t>UA2824</t>
  </si>
  <si>
    <t>UA2827</t>
  </si>
  <si>
    <t>UA2829</t>
  </si>
  <si>
    <t>UA2830</t>
  </si>
  <si>
    <t>UA2831</t>
  </si>
  <si>
    <t>UA2832</t>
  </si>
  <si>
    <t>UA2833</t>
  </si>
  <si>
    <t>UA2835</t>
  </si>
  <si>
    <t>UA2836</t>
  </si>
  <si>
    <t>UA2838</t>
  </si>
  <si>
    <t>UA2842</t>
  </si>
  <si>
    <t>UA2845</t>
  </si>
  <si>
    <t>UA2846</t>
  </si>
  <si>
    <t>UA2847</t>
  </si>
  <si>
    <t>UA2848</t>
  </si>
  <si>
    <t>UA2852</t>
  </si>
  <si>
    <t>UA2855</t>
  </si>
  <si>
    <t>UA2856</t>
  </si>
  <si>
    <t>UA2865</t>
  </si>
  <si>
    <t>UA2866</t>
  </si>
  <si>
    <t>UA2867</t>
  </si>
  <si>
    <t>UA2869</t>
  </si>
  <si>
    <t>UA2870</t>
  </si>
  <si>
    <t>UA2871</t>
  </si>
  <si>
    <t>UA2873</t>
  </si>
  <si>
    <t>UA2874</t>
  </si>
  <si>
    <t>UA2875</t>
  </si>
  <si>
    <t>UA2877</t>
  </si>
  <si>
    <t>UA2878</t>
  </si>
  <si>
    <t>UA2879</t>
  </si>
  <si>
    <t>UA2880</t>
  </si>
  <si>
    <t>UA2887</t>
  </si>
  <si>
    <t>UA2888</t>
  </si>
  <si>
    <t>UA2893</t>
  </si>
  <si>
    <t>UA2894</t>
  </si>
  <si>
    <t>UA2895</t>
  </si>
  <si>
    <t>UA2897</t>
  </si>
  <si>
    <t>UA2901</t>
  </si>
  <si>
    <t>UA2902</t>
  </si>
  <si>
    <t>UA2903</t>
  </si>
  <si>
    <t>UA2905</t>
  </si>
  <si>
    <t>UA2908</t>
  </si>
  <si>
    <t>UA2909</t>
  </si>
  <si>
    <t>UA2910</t>
  </si>
  <si>
    <t>UA2917</t>
  </si>
  <si>
    <t>UA2920</t>
  </si>
  <si>
    <t>UA2921</t>
  </si>
  <si>
    <t>UA2923</t>
  </si>
  <si>
    <t>UA2924</t>
  </si>
  <si>
    <t>UA2926</t>
  </si>
  <si>
    <t>UA2927</t>
  </si>
  <si>
    <t>UA2931</t>
  </si>
  <si>
    <t>UA2934</t>
  </si>
  <si>
    <t>UA2935</t>
  </si>
  <si>
    <t>UA2943</t>
  </si>
  <si>
    <t>UA2946</t>
  </si>
  <si>
    <t>UA2949</t>
  </si>
  <si>
    <t>UA2951</t>
  </si>
  <si>
    <t>UA2954</t>
  </si>
  <si>
    <t>UA2957</t>
  </si>
  <si>
    <t>UA2960</t>
  </si>
  <si>
    <t>UA2962</t>
  </si>
  <si>
    <t>UA2967</t>
  </si>
  <si>
    <t>UA2974</t>
  </si>
  <si>
    <t>UA2976</t>
  </si>
  <si>
    <t>UA2977</t>
  </si>
  <si>
    <t>UA2978</t>
  </si>
  <si>
    <t>UA2979</t>
  </si>
  <si>
    <t>UA2981</t>
  </si>
  <si>
    <t>UA2982</t>
  </si>
  <si>
    <t>UA2983</t>
  </si>
  <si>
    <t>UA2986</t>
  </si>
  <si>
    <t>UA2991</t>
  </si>
  <si>
    <t>UA2995</t>
  </si>
  <si>
    <t>UA2997</t>
  </si>
  <si>
    <t>UA3503</t>
  </si>
  <si>
    <t>UA3504</t>
  </si>
  <si>
    <t>UA3509</t>
  </si>
  <si>
    <t>UA3513</t>
  </si>
  <si>
    <t>UA3523</t>
  </si>
  <si>
    <t>UA3527</t>
  </si>
  <si>
    <t>UA3531</t>
  </si>
  <si>
    <t>UA3536</t>
  </si>
  <si>
    <t>UA3542</t>
  </si>
  <si>
    <t>UA3544</t>
  </si>
  <si>
    <t>UA3545</t>
  </si>
  <si>
    <t>UA3550</t>
  </si>
  <si>
    <t>UA3552</t>
  </si>
  <si>
    <t>UA3554</t>
  </si>
  <si>
    <t>UA3557</t>
  </si>
  <si>
    <t>UA3559</t>
  </si>
  <si>
    <t>UA3561</t>
  </si>
  <si>
    <t>UA3564</t>
  </si>
  <si>
    <t>UA3567</t>
  </si>
  <si>
    <t>UA3570</t>
  </si>
  <si>
    <t>UA3573</t>
  </si>
  <si>
    <t>UA3574</t>
  </si>
  <si>
    <t>UA3579</t>
  </si>
  <si>
    <t>UA3582</t>
  </si>
  <si>
    <t>UA3583</t>
  </si>
  <si>
    <t>UA3587</t>
  </si>
  <si>
    <t>UA3590</t>
  </si>
  <si>
    <t>UA3598</t>
  </si>
  <si>
    <t>UA3599</t>
  </si>
  <si>
    <t>UA3604</t>
  </si>
  <si>
    <t>UA3607</t>
  </si>
  <si>
    <t>UA3618</t>
  </si>
  <si>
    <t>UA3628</t>
  </si>
  <si>
    <t>UA3630</t>
  </si>
  <si>
    <t>UA3649</t>
  </si>
  <si>
    <t>UA3653</t>
  </si>
  <si>
    <t>UA3657</t>
  </si>
  <si>
    <t>UA3659</t>
  </si>
  <si>
    <t>UA3662</t>
  </si>
  <si>
    <t>UA3663</t>
  </si>
  <si>
    <t>UA3664</t>
  </si>
  <si>
    <t>UA3666</t>
  </si>
  <si>
    <t>UA3667</t>
  </si>
  <si>
    <t>UA3670</t>
  </si>
  <si>
    <t>UA3673</t>
  </si>
  <si>
    <t>UA3679</t>
  </si>
  <si>
    <t>UA3680</t>
  </si>
  <si>
    <t>UA3688</t>
  </si>
  <si>
    <t>UA3689</t>
  </si>
  <si>
    <t>UA3692</t>
  </si>
  <si>
    <t>UA3697</t>
  </si>
  <si>
    <t>UA3700</t>
  </si>
  <si>
    <t>UA3702</t>
  </si>
  <si>
    <t>UA3703</t>
  </si>
  <si>
    <t>UA3705</t>
  </si>
  <si>
    <t>UA3706</t>
  </si>
  <si>
    <t>UA3707</t>
  </si>
  <si>
    <t>UA3708</t>
  </si>
  <si>
    <t>UA3712</t>
  </si>
  <si>
    <t>UA3713</t>
  </si>
  <si>
    <t>UA3714</t>
  </si>
  <si>
    <t>UA3715</t>
  </si>
  <si>
    <t>UA3716</t>
  </si>
  <si>
    <t>UA3718</t>
  </si>
  <si>
    <t>UA3720</t>
  </si>
  <si>
    <t>UA3721</t>
  </si>
  <si>
    <t>UA3723</t>
  </si>
  <si>
    <t>UA3725</t>
  </si>
  <si>
    <t>UA3726</t>
  </si>
  <si>
    <t>UA3727</t>
  </si>
  <si>
    <t>UA3728</t>
  </si>
  <si>
    <t>UA3731</t>
  </si>
  <si>
    <t>UA3732</t>
  </si>
  <si>
    <t>UA3737</t>
  </si>
  <si>
    <t>UA3738</t>
  </si>
  <si>
    <t>UA3739</t>
  </si>
  <si>
    <t>UA3740</t>
  </si>
  <si>
    <t>UA3745</t>
  </si>
  <si>
    <t>UA3747</t>
  </si>
  <si>
    <t>UA3753</t>
  </si>
  <si>
    <t>UA3756</t>
  </si>
  <si>
    <t>UA3758</t>
  </si>
  <si>
    <t>UA3760</t>
  </si>
  <si>
    <t>UA3761</t>
  </si>
  <si>
    <t>UA3764</t>
  </si>
  <si>
    <t>UA3770</t>
  </si>
  <si>
    <t>UA3771</t>
  </si>
  <si>
    <t>UA3773</t>
  </si>
  <si>
    <t>UA3774</t>
  </si>
  <si>
    <t>UA3776</t>
  </si>
  <si>
    <t>UA3777</t>
  </si>
  <si>
    <t>UA3778</t>
  </si>
  <si>
    <t>UA3779</t>
  </si>
  <si>
    <t>UA3781</t>
  </si>
  <si>
    <t>UA3782</t>
  </si>
  <si>
    <t>UA3783</t>
  </si>
  <si>
    <t>UA3787</t>
  </si>
  <si>
    <t>UA3788</t>
  </si>
  <si>
    <t>UA3789</t>
  </si>
  <si>
    <t>UA3790</t>
  </si>
  <si>
    <t>UA3802</t>
  </si>
  <si>
    <t>UA3803</t>
  </si>
  <si>
    <t>UA3805</t>
  </si>
  <si>
    <t>UA3809</t>
  </si>
  <si>
    <t>UA3810</t>
  </si>
  <si>
    <t>UA3813</t>
  </si>
  <si>
    <t>UA3814</t>
  </si>
  <si>
    <t>UA3816</t>
  </si>
  <si>
    <t>UA3818</t>
  </si>
  <si>
    <t>UA3819</t>
  </si>
  <si>
    <t>UA3822</t>
  </si>
  <si>
    <t>UA3827</t>
  </si>
  <si>
    <t>UA3831</t>
  </si>
  <si>
    <t>UA3832</t>
  </si>
  <si>
    <t>UA3833</t>
  </si>
  <si>
    <t>UA3834</t>
  </si>
  <si>
    <t>UA3836</t>
  </si>
  <si>
    <t>UA3837</t>
  </si>
  <si>
    <t>UA3839</t>
  </si>
  <si>
    <t>UA3840</t>
  </si>
  <si>
    <t>UA3841</t>
  </si>
  <si>
    <t>UA3842</t>
  </si>
  <si>
    <t>UA3845</t>
  </si>
  <si>
    <t>UA3847</t>
  </si>
  <si>
    <t>UA3850</t>
  </si>
  <si>
    <t>UA3851</t>
  </si>
  <si>
    <t>UA3853</t>
  </si>
  <si>
    <t>UA3855</t>
  </si>
  <si>
    <t>UA3856</t>
  </si>
  <si>
    <t>UA3864</t>
  </si>
  <si>
    <t>UA3865</t>
  </si>
  <si>
    <t>UA3869</t>
  </si>
  <si>
    <t>UA3871</t>
  </si>
  <si>
    <t>UA3872</t>
  </si>
  <si>
    <t>UA3874</t>
  </si>
  <si>
    <t>UA3877</t>
  </si>
  <si>
    <t>UA3879</t>
  </si>
  <si>
    <t>UA3880</t>
  </si>
  <si>
    <t>UA3882</t>
  </si>
  <si>
    <t>UA3885</t>
  </si>
  <si>
    <t>UA3887</t>
  </si>
  <si>
    <t>UA3888</t>
  </si>
  <si>
    <t>UA3893</t>
  </si>
  <si>
    <t>UA3895</t>
  </si>
  <si>
    <t>UA3896</t>
  </si>
  <si>
    <t>UA3897</t>
  </si>
  <si>
    <t>UA3899</t>
  </si>
  <si>
    <t>UA3905</t>
  </si>
  <si>
    <t>UA3910</t>
  </si>
  <si>
    <t>UA3912</t>
  </si>
  <si>
    <t>UA3913</t>
  </si>
  <si>
    <t>UA3914</t>
  </si>
  <si>
    <t>UA3915</t>
  </si>
  <si>
    <t>UA3917</t>
  </si>
  <si>
    <t>UA3918</t>
  </si>
  <si>
    <t>UA3919</t>
  </si>
  <si>
    <t>UA3920</t>
  </si>
  <si>
    <t>UA3921</t>
  </si>
  <si>
    <t>UA3922</t>
  </si>
  <si>
    <t>UA3924</t>
  </si>
  <si>
    <t>UA3932</t>
  </si>
  <si>
    <t>UA3934</t>
  </si>
  <si>
    <t>UA3935</t>
  </si>
  <si>
    <t>UA3936</t>
  </si>
  <si>
    <t>UA3938</t>
  </si>
  <si>
    <t>UA3939</t>
  </si>
  <si>
    <t>UA3941</t>
  </si>
  <si>
    <t>UA3942</t>
  </si>
  <si>
    <t>UA3949</t>
  </si>
  <si>
    <t>UA3954</t>
  </si>
  <si>
    <t>UA3957</t>
  </si>
  <si>
    <t>UA3959</t>
  </si>
  <si>
    <t>UA3962</t>
  </si>
  <si>
    <t>UA3963</t>
  </si>
  <si>
    <t>UA3966</t>
  </si>
  <si>
    <t>UA3970</t>
  </si>
  <si>
    <t>UA3971</t>
  </si>
  <si>
    <t>UA3973</t>
  </si>
  <si>
    <t>UA3974</t>
  </si>
  <si>
    <t>UA3981</t>
  </si>
  <si>
    <t>UA3983</t>
  </si>
  <si>
    <t>UA3987</t>
  </si>
  <si>
    <t>UA3988</t>
  </si>
  <si>
    <t>UA3989</t>
  </si>
  <si>
    <t>UA3991</t>
  </si>
  <si>
    <t>UA3997</t>
  </si>
  <si>
    <t>UA4504</t>
  </si>
  <si>
    <t>UA4507</t>
  </si>
  <si>
    <t>UA4509</t>
  </si>
  <si>
    <t>UA4511</t>
  </si>
  <si>
    <t>UA4514</t>
  </si>
  <si>
    <t>UA4516</t>
  </si>
  <si>
    <t>UA4523</t>
  </si>
  <si>
    <t>UA4525</t>
  </si>
  <si>
    <t>UA4533</t>
  </si>
  <si>
    <t>UA4537</t>
  </si>
  <si>
    <t>UA4541</t>
  </si>
  <si>
    <t>UA4544</t>
  </si>
  <si>
    <t>UA4545</t>
  </si>
  <si>
    <t>UA4547</t>
  </si>
  <si>
    <t>UA4553</t>
  </si>
  <si>
    <t>UA4554</t>
  </si>
  <si>
    <t>UA4559</t>
  </si>
  <si>
    <t>UA4564</t>
  </si>
  <si>
    <t>UA4566</t>
  </si>
  <si>
    <t>UA4572</t>
  </si>
  <si>
    <t>UA4574</t>
  </si>
  <si>
    <t>UA4575</t>
  </si>
  <si>
    <t>UA4584</t>
  </si>
  <si>
    <t>UA4588</t>
  </si>
  <si>
    <t>UA4589</t>
  </si>
  <si>
    <t>UA4590</t>
  </si>
  <si>
    <t>UA4591</t>
  </si>
  <si>
    <t>UA4604</t>
  </si>
  <si>
    <t>UA4609</t>
  </si>
  <si>
    <t>UA4612</t>
  </si>
  <si>
    <t>UA4614</t>
  </si>
  <si>
    <t>UA4627</t>
  </si>
  <si>
    <t>UA4628</t>
  </si>
  <si>
    <t>UA4629</t>
  </si>
  <si>
    <t>UA4649</t>
  </si>
  <si>
    <t>UA4651</t>
  </si>
  <si>
    <t>UA4657</t>
  </si>
  <si>
    <t>UA4662</t>
  </si>
  <si>
    <t>UA4665</t>
  </si>
  <si>
    <t>UA4667</t>
  </si>
  <si>
    <t>UA4673</t>
  </si>
  <si>
    <t>UA4679</t>
  </si>
  <si>
    <t>UA4680</t>
  </si>
  <si>
    <t>UA4685</t>
  </si>
  <si>
    <t>UA4688</t>
  </si>
  <si>
    <t>UA4689</t>
  </si>
  <si>
    <t>UA4697</t>
  </si>
  <si>
    <t>UA4700</t>
  </si>
  <si>
    <t>UA4705</t>
  </si>
  <si>
    <t>UA4706</t>
  </si>
  <si>
    <t>UA4708</t>
  </si>
  <si>
    <t>UA4717</t>
  </si>
  <si>
    <t>UA4718</t>
  </si>
  <si>
    <t>UA4722</t>
  </si>
  <si>
    <t>UA4730</t>
  </si>
  <si>
    <t>UA4731</t>
  </si>
  <si>
    <t>UA4734</t>
  </si>
  <si>
    <t>UA4736</t>
  </si>
  <si>
    <t>UA4738</t>
  </si>
  <si>
    <t>UA4740</t>
  </si>
  <si>
    <t>UA4742</t>
  </si>
  <si>
    <t>UA4744</t>
  </si>
  <si>
    <t>UA4747</t>
  </si>
  <si>
    <t>UA4748</t>
  </si>
  <si>
    <t>UA4755</t>
  </si>
  <si>
    <t>UA4758</t>
  </si>
  <si>
    <t>UA4759</t>
  </si>
  <si>
    <t>UA4760</t>
  </si>
  <si>
    <t>UA4762</t>
  </si>
  <si>
    <t>UA4764</t>
  </si>
  <si>
    <t>UA4770</t>
  </si>
  <si>
    <t>UA4771</t>
  </si>
  <si>
    <t>UA4773</t>
  </si>
  <si>
    <t>UA4775</t>
  </si>
  <si>
    <t>UA4780</t>
  </si>
  <si>
    <t>UA4781</t>
  </si>
  <si>
    <t>UA4782</t>
  </si>
  <si>
    <t>UA4784</t>
  </si>
  <si>
    <t>UA4791</t>
  </si>
  <si>
    <t>UA4794</t>
  </si>
  <si>
    <t>UA4797</t>
  </si>
  <si>
    <t>UA4799</t>
  </si>
  <si>
    <t>UA4803</t>
  </si>
  <si>
    <t>UA4804</t>
  </si>
  <si>
    <t>UA4811</t>
  </si>
  <si>
    <t>UA4812</t>
  </si>
  <si>
    <t>UA4813</t>
  </si>
  <si>
    <t>UA4817</t>
  </si>
  <si>
    <t>UA4819</t>
  </si>
  <si>
    <t>UA4822</t>
  </si>
  <si>
    <t>UA4823</t>
  </si>
  <si>
    <t>UA4827</t>
  </si>
  <si>
    <t>UA4828</t>
  </si>
  <si>
    <t>UA4830</t>
  </si>
  <si>
    <t>UA4832</t>
  </si>
  <si>
    <t>UA4833</t>
  </si>
  <si>
    <t>UA4837</t>
  </si>
  <si>
    <t>UA4840</t>
  </si>
  <si>
    <t>UA4842</t>
  </si>
  <si>
    <t>UA4847</t>
  </si>
  <si>
    <t>UA4850</t>
  </si>
  <si>
    <t>UA4855</t>
  </si>
  <si>
    <t>UA4856</t>
  </si>
  <si>
    <t>UA4857</t>
  </si>
  <si>
    <t>UA4858</t>
  </si>
  <si>
    <t>UA4860</t>
  </si>
  <si>
    <t>UA4861</t>
  </si>
  <si>
    <t>UA4863</t>
  </si>
  <si>
    <t>UA4869</t>
  </si>
  <si>
    <t>UA4870</t>
  </si>
  <si>
    <t>UA4871</t>
  </si>
  <si>
    <t>UA4872</t>
  </si>
  <si>
    <t>UA4873</t>
  </si>
  <si>
    <t>UA4876</t>
  </si>
  <si>
    <t>UA4879</t>
  </si>
  <si>
    <t>UA4884</t>
  </si>
  <si>
    <t>UA4885</t>
  </si>
  <si>
    <t>UA4887</t>
  </si>
  <si>
    <t>UA4892</t>
  </si>
  <si>
    <t>UA4898</t>
  </si>
  <si>
    <t>UA4902</t>
  </si>
  <si>
    <t>UA4906</t>
  </si>
  <si>
    <t>UA4910</t>
  </si>
  <si>
    <t>UA4912</t>
  </si>
  <si>
    <t>UA4913</t>
  </si>
  <si>
    <t>UA4914</t>
  </si>
  <si>
    <t>UA4918</t>
  </si>
  <si>
    <t>UA4920</t>
  </si>
  <si>
    <t>UA4922</t>
  </si>
  <si>
    <t>UA4925</t>
  </si>
  <si>
    <t>UA4927</t>
  </si>
  <si>
    <t>UA4929</t>
  </si>
  <si>
    <t>UA4931</t>
  </si>
  <si>
    <t>UA4932</t>
  </si>
  <si>
    <t>UA4933</t>
  </si>
  <si>
    <t>UA4934</t>
  </si>
  <si>
    <t>UA4936</t>
  </si>
  <si>
    <t>UA4939</t>
  </si>
  <si>
    <t>UA4940</t>
  </si>
  <si>
    <t>UA4941</t>
  </si>
  <si>
    <t>UA4943</t>
  </si>
  <si>
    <t>UA4944</t>
  </si>
  <si>
    <t>UA4949</t>
  </si>
  <si>
    <t>UA4950</t>
  </si>
  <si>
    <t>UA4951</t>
  </si>
  <si>
    <t>UA4954</t>
  </si>
  <si>
    <t>UA4957</t>
  </si>
  <si>
    <t>UA4959</t>
  </si>
  <si>
    <t>UA4962</t>
  </si>
  <si>
    <t>UA4964</t>
  </si>
  <si>
    <t>UA4967</t>
  </si>
  <si>
    <t>UA4970</t>
  </si>
  <si>
    <t>UA4971</t>
  </si>
  <si>
    <t>UA4973</t>
  </si>
  <si>
    <t>UA4977</t>
  </si>
  <si>
    <t>UA4979</t>
  </si>
  <si>
    <t>UA4981</t>
  </si>
  <si>
    <t>UA4982</t>
  </si>
  <si>
    <t>UA4987</t>
  </si>
  <si>
    <t>UA4991</t>
  </si>
  <si>
    <t>UA4997</t>
  </si>
  <si>
    <t>UA5501</t>
  </si>
  <si>
    <t>UA5505</t>
  </si>
  <si>
    <t>UA5507</t>
  </si>
  <si>
    <t>UA5511</t>
  </si>
  <si>
    <t>UA5512</t>
  </si>
  <si>
    <t>UA5525</t>
  </si>
  <si>
    <t>UA5533</t>
  </si>
  <si>
    <t>UA5535</t>
  </si>
  <si>
    <t>UA5540</t>
  </si>
  <si>
    <t>UA5541</t>
  </si>
  <si>
    <t>UA5543</t>
  </si>
  <si>
    <t>UA5544</t>
  </si>
  <si>
    <t>UA5545</t>
  </si>
  <si>
    <t>UA5546</t>
  </si>
  <si>
    <t>UA5547</t>
  </si>
  <si>
    <t>UA5548</t>
  </si>
  <si>
    <t>UA5558</t>
  </si>
  <si>
    <t>UA5561</t>
  </si>
  <si>
    <t>UA5562</t>
  </si>
  <si>
    <t>UA5567</t>
  </si>
  <si>
    <t>UA5570</t>
  </si>
  <si>
    <t>UA5571</t>
  </si>
  <si>
    <t>UA5574</t>
  </si>
  <si>
    <t>UA5578</t>
  </si>
  <si>
    <t>UA5581</t>
  </si>
  <si>
    <t>UA5590</t>
  </si>
  <si>
    <t>UA5593</t>
  </si>
  <si>
    <t>UA5599</t>
  </si>
  <si>
    <t>UA5602</t>
  </si>
  <si>
    <t>UA5609</t>
  </si>
  <si>
    <t>UA5629</t>
  </si>
  <si>
    <t>UA5630</t>
  </si>
  <si>
    <t>UA5649</t>
  </si>
  <si>
    <t>UA5662</t>
  </si>
  <si>
    <t>UA5665</t>
  </si>
  <si>
    <t>UA5671</t>
  </si>
  <si>
    <t>UA5673</t>
  </si>
  <si>
    <t>UA5681</t>
  </si>
  <si>
    <t>UA5690</t>
  </si>
  <si>
    <t>UA5697</t>
  </si>
  <si>
    <t>UA5700</t>
  </si>
  <si>
    <t>UA5701</t>
  </si>
  <si>
    <t>UA5702</t>
  </si>
  <si>
    <t>UA5703</t>
  </si>
  <si>
    <t>UA5704</t>
  </si>
  <si>
    <t>UA5705</t>
  </si>
  <si>
    <t>UA5706</t>
  </si>
  <si>
    <t>UA5713</t>
  </si>
  <si>
    <t>UA5715</t>
  </si>
  <si>
    <t>UA5716</t>
  </si>
  <si>
    <t>UA5717</t>
  </si>
  <si>
    <t>UA5718</t>
  </si>
  <si>
    <t>UA5719</t>
  </si>
  <si>
    <t>UA5721</t>
  </si>
  <si>
    <t>UA5722</t>
  </si>
  <si>
    <t>UA5723</t>
  </si>
  <si>
    <t>UA5725</t>
  </si>
  <si>
    <t>UA5731</t>
  </si>
  <si>
    <t>UA5733</t>
  </si>
  <si>
    <t>UA5737</t>
  </si>
  <si>
    <t>UA5738</t>
  </si>
  <si>
    <t>UA5739</t>
  </si>
  <si>
    <t>UA5740</t>
  </si>
  <si>
    <t>UA5751</t>
  </si>
  <si>
    <t>UA5753</t>
  </si>
  <si>
    <t>UA5755</t>
  </si>
  <si>
    <t>UA5756</t>
  </si>
  <si>
    <t>UA5759</t>
  </si>
  <si>
    <t>UA5763</t>
  </si>
  <si>
    <t>UA5764</t>
  </si>
  <si>
    <t>UA5769</t>
  </si>
  <si>
    <t>UA5771</t>
  </si>
  <si>
    <t>UA5774</t>
  </si>
  <si>
    <t>UA5775</t>
  </si>
  <si>
    <t>UA5777</t>
  </si>
  <si>
    <t>UA5780</t>
  </si>
  <si>
    <t>UA5782</t>
  </si>
  <si>
    <t>UA5788</t>
  </si>
  <si>
    <t>UA5789</t>
  </si>
  <si>
    <t>UA5790</t>
  </si>
  <si>
    <t>UA5799</t>
  </si>
  <si>
    <t>UA5812</t>
  </si>
  <si>
    <t>UA5813</t>
  </si>
  <si>
    <t>UA5818</t>
  </si>
  <si>
    <t>UA5819</t>
  </si>
  <si>
    <t>UA5821</t>
  </si>
  <si>
    <t>UA5825</t>
  </si>
  <si>
    <t>UA5829</t>
  </si>
  <si>
    <t>UA5830</t>
  </si>
  <si>
    <t>UA5833</t>
  </si>
  <si>
    <t>UA5837</t>
  </si>
  <si>
    <t>UA5838</t>
  </si>
  <si>
    <t>UA5840</t>
  </si>
  <si>
    <t>UA5841</t>
  </si>
  <si>
    <t>UA5845</t>
  </si>
  <si>
    <t>UA5846</t>
  </si>
  <si>
    <t>UA5850</t>
  </si>
  <si>
    <t>UA5860</t>
  </si>
  <si>
    <t>UA5861</t>
  </si>
  <si>
    <t>UA5864</t>
  </si>
  <si>
    <t>UA5866</t>
  </si>
  <si>
    <t>UA5871</t>
  </si>
  <si>
    <t>UA5877</t>
  </si>
  <si>
    <t>UA5879</t>
  </si>
  <si>
    <t>UA5881</t>
  </si>
  <si>
    <t>UA5883</t>
  </si>
  <si>
    <t>UA5887</t>
  </si>
  <si>
    <t>UA5888</t>
  </si>
  <si>
    <t>UA5893</t>
  </si>
  <si>
    <t>UA5898</t>
  </si>
  <si>
    <t>UA5899</t>
  </si>
  <si>
    <t>UA5900</t>
  </si>
  <si>
    <t>UA5902</t>
  </si>
  <si>
    <t>UA5907</t>
  </si>
  <si>
    <t>UA5909</t>
  </si>
  <si>
    <t>UA5918</t>
  </si>
  <si>
    <t>UA5919</t>
  </si>
  <si>
    <t>UA5921</t>
  </si>
  <si>
    <t>UA5922</t>
  </si>
  <si>
    <t>UA5926</t>
  </si>
  <si>
    <t>UA5928</t>
  </si>
  <si>
    <t>UA5929</t>
  </si>
  <si>
    <t>UA5931</t>
  </si>
  <si>
    <t>UA5933</t>
  </si>
  <si>
    <t>UA5934</t>
  </si>
  <si>
    <t>UA5936</t>
  </si>
  <si>
    <t>UA5939</t>
  </si>
  <si>
    <t>UA5944</t>
  </si>
  <si>
    <t>UA5953</t>
  </si>
  <si>
    <t>UA5956</t>
  </si>
  <si>
    <t>UA5959</t>
  </si>
  <si>
    <t>UA5963</t>
  </si>
  <si>
    <t>UA5970</t>
  </si>
  <si>
    <t>UA5971</t>
  </si>
  <si>
    <t>UA5973</t>
  </si>
  <si>
    <t>UA5975</t>
  </si>
  <si>
    <t>UA5977</t>
  </si>
  <si>
    <t>UA5978</t>
  </si>
  <si>
    <t>UA5982</t>
  </si>
  <si>
    <t>UA5983</t>
  </si>
  <si>
    <t>UA5987</t>
  </si>
  <si>
    <t>UA5989</t>
  </si>
  <si>
    <t>UA6527</t>
  </si>
  <si>
    <t>UA6540</t>
  </si>
  <si>
    <t>UAM116</t>
  </si>
  <si>
    <t>UB0603</t>
  </si>
  <si>
    <t>UB0611</t>
  </si>
  <si>
    <t>UB0622</t>
  </si>
  <si>
    <t>UB0623</t>
  </si>
  <si>
    <t>UB0630</t>
  </si>
  <si>
    <t>UB0634</t>
  </si>
  <si>
    <t>UB0643</t>
  </si>
  <si>
    <t>UB0649</t>
  </si>
  <si>
    <t>UB0660</t>
  </si>
  <si>
    <t>UB0664</t>
  </si>
  <si>
    <t>UB0668</t>
  </si>
  <si>
    <t>UB0669</t>
  </si>
  <si>
    <t>UB0671</t>
  </si>
  <si>
    <t>UB0700</t>
  </si>
  <si>
    <t>UB0709</t>
  </si>
  <si>
    <t>UB0711</t>
  </si>
  <si>
    <t>UB0712</t>
  </si>
  <si>
    <t>UB0715</t>
  </si>
  <si>
    <t>UB0720</t>
  </si>
  <si>
    <t>UB0721</t>
  </si>
  <si>
    <t>UB0723</t>
  </si>
  <si>
    <t>UB0724</t>
  </si>
  <si>
    <t>UB0729</t>
  </si>
  <si>
    <t>UB0738</t>
  </si>
  <si>
    <t>UB0743</t>
  </si>
  <si>
    <t>UB0747</t>
  </si>
  <si>
    <t>UB0771</t>
  </si>
  <si>
    <t>UB0780</t>
  </si>
  <si>
    <t>UB0800</t>
  </si>
  <si>
    <t>UB0801</t>
  </si>
  <si>
    <t>UB0804</t>
  </si>
  <si>
    <t>UB0806</t>
  </si>
  <si>
    <t>UB0810</t>
  </si>
  <si>
    <t>UB0811</t>
  </si>
  <si>
    <t>UB0813</t>
  </si>
  <si>
    <t>UB0815</t>
  </si>
  <si>
    <t>UB0817</t>
  </si>
  <si>
    <t>UB0818</t>
  </si>
  <si>
    <t>UB0821</t>
  </si>
  <si>
    <t>UB0823</t>
  </si>
  <si>
    <t>UB0825</t>
  </si>
  <si>
    <t>UB0830</t>
  </si>
  <si>
    <t>UB0840</t>
  </si>
  <si>
    <t>UB0845</t>
  </si>
  <si>
    <t>UB0846</t>
  </si>
  <si>
    <t>UB0847</t>
  </si>
  <si>
    <t>UB0861</t>
  </si>
  <si>
    <t>UB0871</t>
  </si>
  <si>
    <t>UB0881</t>
  </si>
  <si>
    <t>UB0905</t>
  </si>
  <si>
    <t>UB0909</t>
  </si>
  <si>
    <t>UB0910</t>
  </si>
  <si>
    <t>UB0916</t>
  </si>
  <si>
    <t>UB0921</t>
  </si>
  <si>
    <t>UB0923</t>
  </si>
  <si>
    <t>UB0924</t>
  </si>
  <si>
    <t>UB0940</t>
  </si>
  <si>
    <t>UB0941</t>
  </si>
  <si>
    <t>UB0944</t>
  </si>
  <si>
    <t>UB0947</t>
  </si>
  <si>
    <t>UB0954</t>
  </si>
  <si>
    <t>UB0964</t>
  </si>
  <si>
    <t>UB0978</t>
  </si>
  <si>
    <t>UB0980</t>
  </si>
  <si>
    <t>UB0981</t>
  </si>
  <si>
    <t>UB0982</t>
  </si>
  <si>
    <t>UB1601</t>
  </si>
  <si>
    <t>UB1611</t>
  </si>
  <si>
    <t>UB1629</t>
  </si>
  <si>
    <t>UB1640</t>
  </si>
  <si>
    <t>UB1643</t>
  </si>
  <si>
    <t>UB1644</t>
  </si>
  <si>
    <t>UB1646</t>
  </si>
  <si>
    <t>UB1651</t>
  </si>
  <si>
    <t>UB1669</t>
  </si>
  <si>
    <t>UB1671</t>
  </si>
  <si>
    <t>UB1725</t>
  </si>
  <si>
    <t>UB1729</t>
  </si>
  <si>
    <t>UB1730</t>
  </si>
  <si>
    <t>UB1744</t>
  </si>
  <si>
    <t>UB1753</t>
  </si>
  <si>
    <t>UB1754</t>
  </si>
  <si>
    <t>UB1767</t>
  </si>
  <si>
    <t>UB1771</t>
  </si>
  <si>
    <t>UB1803</t>
  </si>
  <si>
    <t>UB1808</t>
  </si>
  <si>
    <t>UB1810</t>
  </si>
  <si>
    <t>UB1813</t>
  </si>
  <si>
    <t>UB1822</t>
  </si>
  <si>
    <t>UB1836</t>
  </si>
  <si>
    <t>UB1841</t>
  </si>
  <si>
    <t>UB1850</t>
  </si>
  <si>
    <t>UB1851</t>
  </si>
  <si>
    <t>UB1860</t>
  </si>
  <si>
    <t>UB1880</t>
  </si>
  <si>
    <t>UB1910</t>
  </si>
  <si>
    <t>UB1940</t>
  </si>
  <si>
    <t>UB1941</t>
  </si>
  <si>
    <t>UB1951</t>
  </si>
  <si>
    <t>UB1978</t>
  </si>
  <si>
    <t>UB1979</t>
  </si>
  <si>
    <t>UB1981</t>
  </si>
  <si>
    <t>UB2610</t>
  </si>
  <si>
    <t>UB2622</t>
  </si>
  <si>
    <t>UB2671</t>
  </si>
  <si>
    <t>UB2731</t>
  </si>
  <si>
    <t>UB2748</t>
  </si>
  <si>
    <t>UB2753</t>
  </si>
  <si>
    <t>UB2755</t>
  </si>
  <si>
    <t>UB2812</t>
  </si>
  <si>
    <t>UB2815</t>
  </si>
  <si>
    <t>UB2816</t>
  </si>
  <si>
    <t>UB2817</t>
  </si>
  <si>
    <t>UB2836</t>
  </si>
  <si>
    <t>UB2840</t>
  </si>
  <si>
    <t>UB2841</t>
  </si>
  <si>
    <t>UB2848</t>
  </si>
  <si>
    <t>UB2851</t>
  </si>
  <si>
    <t>UB2860</t>
  </si>
  <si>
    <t>UB2861</t>
  </si>
  <si>
    <t>UB2862</t>
  </si>
  <si>
    <t>UB2870</t>
  </si>
  <si>
    <t>UB2871</t>
  </si>
  <si>
    <t>UB2901</t>
  </si>
  <si>
    <t>UB2910</t>
  </si>
  <si>
    <t>UB2930</t>
  </si>
  <si>
    <t>UB2951</t>
  </si>
  <si>
    <t>UB2981</t>
  </si>
  <si>
    <t>UB3755</t>
  </si>
  <si>
    <t>UB3771</t>
  </si>
  <si>
    <t>UB3850</t>
  </si>
  <si>
    <t>UB3910</t>
  </si>
  <si>
    <t>UB3950</t>
  </si>
  <si>
    <t>UC0612</t>
  </si>
  <si>
    <t>UC0617</t>
  </si>
  <si>
    <t>UC0635</t>
  </si>
  <si>
    <t>UC0637</t>
  </si>
  <si>
    <t>UC0662</t>
  </si>
  <si>
    <t>UC0663</t>
  </si>
  <si>
    <t>UC0700</t>
  </si>
  <si>
    <t>UC0701</t>
  </si>
  <si>
    <t>UC0702</t>
  </si>
  <si>
    <t>UC0703</t>
  </si>
  <si>
    <t>UC0704</t>
  </si>
  <si>
    <t>UC0705</t>
  </si>
  <si>
    <t>UC0706</t>
  </si>
  <si>
    <t>UC0707</t>
  </si>
  <si>
    <t>UC0708</t>
  </si>
  <si>
    <t>UC0718</t>
  </si>
  <si>
    <t>UC0719</t>
  </si>
  <si>
    <t>UC0723</t>
  </si>
  <si>
    <t>UC0724</t>
  </si>
  <si>
    <t>UC0728</t>
  </si>
  <si>
    <t>UC0731</t>
  </si>
  <si>
    <t>UC0736</t>
  </si>
  <si>
    <t>UC0740</t>
  </si>
  <si>
    <t>UC0742</t>
  </si>
  <si>
    <t>UC0743</t>
  </si>
  <si>
    <t>UC0744</t>
  </si>
  <si>
    <t>UC0745</t>
  </si>
  <si>
    <t>UC0747</t>
  </si>
  <si>
    <t>UC0756</t>
  </si>
  <si>
    <t>UC0757</t>
  </si>
  <si>
    <t>UC0758</t>
  </si>
  <si>
    <t>UC0759</t>
  </si>
  <si>
    <t>UC0765</t>
  </si>
  <si>
    <t>UC0767</t>
  </si>
  <si>
    <t>UC0773</t>
  </si>
  <si>
    <t>UC0776</t>
  </si>
  <si>
    <t>UC0778</t>
  </si>
  <si>
    <t>UC0790</t>
  </si>
  <si>
    <t>UC0791</t>
  </si>
  <si>
    <t>UC0795</t>
  </si>
  <si>
    <t>UC0799</t>
  </si>
  <si>
    <t>UC0801</t>
  </si>
  <si>
    <t>UC0802</t>
  </si>
  <si>
    <t>UC0803</t>
  </si>
  <si>
    <t>UC0807</t>
  </si>
  <si>
    <t>UC0813</t>
  </si>
  <si>
    <t>UC0817</t>
  </si>
  <si>
    <t>UC0841</t>
  </si>
  <si>
    <t>UC0842</t>
  </si>
  <si>
    <t>UC0845</t>
  </si>
  <si>
    <t>UC0858</t>
  </si>
  <si>
    <t>UC0903</t>
  </si>
  <si>
    <t>UC0904</t>
  </si>
  <si>
    <t>UC0906</t>
  </si>
  <si>
    <t>UC0909</t>
  </si>
  <si>
    <t>UC0911</t>
  </si>
  <si>
    <t>UC0914</t>
  </si>
  <si>
    <t>UC0915</t>
  </si>
  <si>
    <t>UC0916</t>
  </si>
  <si>
    <t>UC0923</t>
  </si>
  <si>
    <t>UC0937</t>
  </si>
  <si>
    <t>UC0942</t>
  </si>
  <si>
    <t>UC0943</t>
  </si>
  <si>
    <t>UC0977</t>
  </si>
  <si>
    <t>UC1908</t>
  </si>
  <si>
    <t>UC1913</t>
  </si>
  <si>
    <t>UF0525</t>
  </si>
  <si>
    <t>UF0614</t>
  </si>
  <si>
    <t>UF0625</t>
  </si>
  <si>
    <t>UF0724</t>
  </si>
  <si>
    <t>UF0725</t>
  </si>
  <si>
    <t>UF0801</t>
  </si>
  <si>
    <t>UF0806</t>
  </si>
  <si>
    <t>UF0811</t>
  </si>
  <si>
    <t>UF0813</t>
  </si>
  <si>
    <t>UF0814</t>
  </si>
  <si>
    <t>UF0818</t>
  </si>
  <si>
    <t>UF0821</t>
  </si>
  <si>
    <t>UF0822</t>
  </si>
  <si>
    <t>UF0824</t>
  </si>
  <si>
    <t>UF0827</t>
  </si>
  <si>
    <t>UF0851</t>
  </si>
  <si>
    <t>UF0853</t>
  </si>
  <si>
    <t>UF0873</t>
  </si>
  <si>
    <t>UF0877</t>
  </si>
  <si>
    <t>UF0881</t>
  </si>
  <si>
    <t>UF0882</t>
  </si>
  <si>
    <t>UF0887</t>
  </si>
  <si>
    <t>UF0901</t>
  </si>
  <si>
    <t>UF0904</t>
  </si>
  <si>
    <t>UF0905</t>
  </si>
  <si>
    <t>UF0906</t>
  </si>
  <si>
    <t>UF0908</t>
  </si>
  <si>
    <t>UF0909</t>
  </si>
  <si>
    <t>UF0910</t>
  </si>
  <si>
    <t>UF0914</t>
  </si>
  <si>
    <t>UF0918</t>
  </si>
  <si>
    <t>UF0921</t>
  </si>
  <si>
    <t>UF0922</t>
  </si>
  <si>
    <t>UF0924</t>
  </si>
  <si>
    <t>UF0925</t>
  </si>
  <si>
    <t>UF0927</t>
  </si>
  <si>
    <t>UF0946</t>
  </si>
  <si>
    <t>UF0947</t>
  </si>
  <si>
    <t>UF0954</t>
  </si>
  <si>
    <t>UF0956</t>
  </si>
  <si>
    <t>UF0959</t>
  </si>
  <si>
    <t>UF0961</t>
  </si>
  <si>
    <t>UF0971</t>
  </si>
  <si>
    <t>UF0972</t>
  </si>
  <si>
    <t>UF0977</t>
  </si>
  <si>
    <t>UF0981</t>
  </si>
  <si>
    <t>UF0982</t>
  </si>
  <si>
    <t>UF0988</t>
  </si>
  <si>
    <t>UF0991</t>
  </si>
  <si>
    <t>UF1519</t>
  </si>
  <si>
    <t>UF1525</t>
  </si>
  <si>
    <t>UF1603</t>
  </si>
  <si>
    <t>UF1605</t>
  </si>
  <si>
    <t>UF1607</t>
  </si>
  <si>
    <t>UF1619</t>
  </si>
  <si>
    <t>UF1624</t>
  </si>
  <si>
    <t>UF1625</t>
  </si>
  <si>
    <t>UF1677</t>
  </si>
  <si>
    <t>UF1703</t>
  </si>
  <si>
    <t>UF1706</t>
  </si>
  <si>
    <t>UF1715</t>
  </si>
  <si>
    <t>UF1722</t>
  </si>
  <si>
    <t>UF1723</t>
  </si>
  <si>
    <t>UF1724</t>
  </si>
  <si>
    <t>UF1773</t>
  </si>
  <si>
    <t>UF1777</t>
  </si>
  <si>
    <t>UF1800</t>
  </si>
  <si>
    <t>UF1802</t>
  </si>
  <si>
    <t>UF1804</t>
  </si>
  <si>
    <t>UF1810</t>
  </si>
  <si>
    <t>UF1813</t>
  </si>
  <si>
    <t>UF1818</t>
  </si>
  <si>
    <t>UF1819</t>
  </si>
  <si>
    <t>UF1822</t>
  </si>
  <si>
    <t>UF1824</t>
  </si>
  <si>
    <t>UF1825</t>
  </si>
  <si>
    <t>UF1851</t>
  </si>
  <si>
    <t>UF1877</t>
  </si>
  <si>
    <t>UF1903</t>
  </si>
  <si>
    <t>UF1905</t>
  </si>
  <si>
    <t>UF1906</t>
  </si>
  <si>
    <t>UF1911</t>
  </si>
  <si>
    <t>UF1912</t>
  </si>
  <si>
    <t>UF1914</t>
  </si>
  <si>
    <t>UF1918</t>
  </si>
  <si>
    <t>UF1919</t>
  </si>
  <si>
    <t>UF1934</t>
  </si>
  <si>
    <t>UF1946</t>
  </si>
  <si>
    <t>UF1952</t>
  </si>
  <si>
    <t>UF1956</t>
  </si>
  <si>
    <t>UF1977</t>
  </si>
  <si>
    <t>UF1981</t>
  </si>
  <si>
    <t>UF1983</t>
  </si>
  <si>
    <t>UF1989</t>
  </si>
  <si>
    <t>UF2525</t>
  </si>
  <si>
    <t>UF2812</t>
  </si>
  <si>
    <t>UF2814</t>
  </si>
  <si>
    <t>UF2818</t>
  </si>
  <si>
    <t>UF2822</t>
  </si>
  <si>
    <t>UF2824</t>
  </si>
  <si>
    <t>UF2825</t>
  </si>
  <si>
    <t>UF2877</t>
  </si>
  <si>
    <t>UF2907</t>
  </si>
  <si>
    <t>UF2912</t>
  </si>
  <si>
    <t>UF2919</t>
  </si>
  <si>
    <t>UF2924</t>
  </si>
  <si>
    <t>UF2925</t>
  </si>
  <si>
    <t>UF2927</t>
  </si>
  <si>
    <t>UF2954</t>
  </si>
  <si>
    <t>UF2961</t>
  </si>
  <si>
    <t>UF3825</t>
  </si>
  <si>
    <t>UF3919</t>
  </si>
  <si>
    <t>UH0817</t>
  </si>
  <si>
    <t>UH0900</t>
  </si>
  <si>
    <t>UH0902</t>
  </si>
  <si>
    <t>UH0911</t>
  </si>
  <si>
    <t>UH0922</t>
  </si>
  <si>
    <t>UH1895</t>
  </si>
  <si>
    <t>UH1934</t>
  </si>
  <si>
    <t>UH1937</t>
  </si>
  <si>
    <t>UH2900</t>
  </si>
  <si>
    <t>UH2907</t>
  </si>
  <si>
    <t>UL0611</t>
  </si>
  <si>
    <t>UL0614</t>
  </si>
  <si>
    <t>UL0653</t>
  </si>
  <si>
    <t>UL0660</t>
  </si>
  <si>
    <t>UL0689</t>
  </si>
  <si>
    <t>UL0704</t>
  </si>
  <si>
    <t>UL0706</t>
  </si>
  <si>
    <t>UL0707</t>
  </si>
  <si>
    <t>UL0715</t>
  </si>
  <si>
    <t>UL0718</t>
  </si>
  <si>
    <t>UL0719</t>
  </si>
  <si>
    <t>UL0721</t>
  </si>
  <si>
    <t>UL0722</t>
  </si>
  <si>
    <t>UL0731</t>
  </si>
  <si>
    <t>UL0738</t>
  </si>
  <si>
    <t>UL0739</t>
  </si>
  <si>
    <t>UL0741</t>
  </si>
  <si>
    <t>UL0749</t>
  </si>
  <si>
    <t>UL0750</t>
  </si>
  <si>
    <t>UL0753</t>
  </si>
  <si>
    <t>UL0758</t>
  </si>
  <si>
    <t>UL0768</t>
  </si>
  <si>
    <t>UL0789</t>
  </si>
  <si>
    <t>UL0790</t>
  </si>
  <si>
    <t>UL0805</t>
  </si>
  <si>
    <t>UL0809</t>
  </si>
  <si>
    <t>UL0810</t>
  </si>
  <si>
    <t>UL0811</t>
  </si>
  <si>
    <t>UL0814</t>
  </si>
  <si>
    <t>UL0815</t>
  </si>
  <si>
    <t>UL0818</t>
  </si>
  <si>
    <t>UL0819</t>
  </si>
  <si>
    <t>UL0821</t>
  </si>
  <si>
    <t>UL0823</t>
  </si>
  <si>
    <t>UL0826</t>
  </si>
  <si>
    <t>UL0828</t>
  </si>
  <si>
    <t>UL0829</t>
  </si>
  <si>
    <t>UL0833</t>
  </si>
  <si>
    <t>UL0835</t>
  </si>
  <si>
    <t>UL0837</t>
  </si>
  <si>
    <t>UL0839</t>
  </si>
  <si>
    <t>UL0844</t>
  </si>
  <si>
    <t>UL0845</t>
  </si>
  <si>
    <t>UL0849</t>
  </si>
  <si>
    <t>UL0850</t>
  </si>
  <si>
    <t>UL0853</t>
  </si>
  <si>
    <t>UL0860</t>
  </si>
  <si>
    <t>UL0866</t>
  </si>
  <si>
    <t>UL0867</t>
  </si>
  <si>
    <t>UL0869</t>
  </si>
  <si>
    <t>UL0889</t>
  </si>
  <si>
    <t>UL0890</t>
  </si>
  <si>
    <t>UL0899</t>
  </si>
  <si>
    <t>UL0900</t>
  </si>
  <si>
    <t>UL0903</t>
  </si>
  <si>
    <t>UL0906</t>
  </si>
  <si>
    <t>UL0909</t>
  </si>
  <si>
    <t>UL0910</t>
  </si>
  <si>
    <t>UL0912</t>
  </si>
  <si>
    <t>UL0915</t>
  </si>
  <si>
    <t>UL0918</t>
  </si>
  <si>
    <t>UL0928</t>
  </si>
  <si>
    <t>UL0931</t>
  </si>
  <si>
    <t>UL0932</t>
  </si>
  <si>
    <t>UL0936</t>
  </si>
  <si>
    <t>UL0941</t>
  </si>
  <si>
    <t>UL0943</t>
  </si>
  <si>
    <t>UL0945</t>
  </si>
  <si>
    <t>UL0947</t>
  </si>
  <si>
    <t>UL0951</t>
  </si>
  <si>
    <t>UL0952</t>
  </si>
  <si>
    <t>UL0953</t>
  </si>
  <si>
    <t>UL0957</t>
  </si>
  <si>
    <t>UL0960</t>
  </si>
  <si>
    <t>UL0967</t>
  </si>
  <si>
    <t>UL0968</t>
  </si>
  <si>
    <t>UL0970</t>
  </si>
  <si>
    <t>UL0973</t>
  </si>
  <si>
    <t>UL0989</t>
  </si>
  <si>
    <t>UL0990</t>
  </si>
  <si>
    <t>UL0999</t>
  </si>
  <si>
    <t>UL1602</t>
  </si>
  <si>
    <t>UL1606</t>
  </si>
  <si>
    <t>UL1614</t>
  </si>
  <si>
    <t>UL1615</t>
  </si>
  <si>
    <t>UL1618</t>
  </si>
  <si>
    <t>UL1623</t>
  </si>
  <si>
    <t>UL1653</t>
  </si>
  <si>
    <t>UL1660</t>
  </si>
  <si>
    <t>UL1689</t>
  </si>
  <si>
    <t>UL1706</t>
  </si>
  <si>
    <t>UL1708</t>
  </si>
  <si>
    <t>UL1714</t>
  </si>
  <si>
    <t>UL1724</t>
  </si>
  <si>
    <t>UL1730</t>
  </si>
  <si>
    <t>UL1753</t>
  </si>
  <si>
    <t>UL1764</t>
  </si>
  <si>
    <t>UL1789</t>
  </si>
  <si>
    <t>UL1790</t>
  </si>
  <si>
    <t>UL1806</t>
  </si>
  <si>
    <t>UL1807</t>
  </si>
  <si>
    <t>UL1818</t>
  </si>
  <si>
    <t>UL1828</t>
  </si>
  <si>
    <t>UL1831</t>
  </si>
  <si>
    <t>UL1832</t>
  </si>
  <si>
    <t>UL1848</t>
  </si>
  <si>
    <t>UL1850</t>
  </si>
  <si>
    <t>UL1853</t>
  </si>
  <si>
    <t>UL1860</t>
  </si>
  <si>
    <t>UL1864</t>
  </si>
  <si>
    <t>UL1869</t>
  </si>
  <si>
    <t>UL1889</t>
  </si>
  <si>
    <t>UL1890</t>
  </si>
  <si>
    <t>UL1901</t>
  </si>
  <si>
    <t>UL1904</t>
  </si>
  <si>
    <t>UL1906</t>
  </si>
  <si>
    <t>UL1907</t>
  </si>
  <si>
    <t>UL1913</t>
  </si>
  <si>
    <t>UL1918</t>
  </si>
  <si>
    <t>UL1922</t>
  </si>
  <si>
    <t>UL1929</t>
  </si>
  <si>
    <t>UL1931</t>
  </si>
  <si>
    <t>UL1932</t>
  </si>
  <si>
    <t>UL1943</t>
  </si>
  <si>
    <t>UL1950</t>
  </si>
  <si>
    <t>UL1953</t>
  </si>
  <si>
    <t>UL1960</t>
  </si>
  <si>
    <t>UL1964</t>
  </si>
  <si>
    <t>UL1968</t>
  </si>
  <si>
    <t>UL1969</t>
  </si>
  <si>
    <t>UL1970</t>
  </si>
  <si>
    <t>UL1978</t>
  </si>
  <si>
    <t>UL1984</t>
  </si>
  <si>
    <t>UL1987</t>
  </si>
  <si>
    <t>UL2606</t>
  </si>
  <si>
    <t>UL2612</t>
  </si>
  <si>
    <t>UL2614</t>
  </si>
  <si>
    <t>UL2618</t>
  </si>
  <si>
    <t>UL2624</t>
  </si>
  <si>
    <t>UL2629</t>
  </si>
  <si>
    <t>UL2636</t>
  </si>
  <si>
    <t>UL2664</t>
  </si>
  <si>
    <t>UL2667</t>
  </si>
  <si>
    <t>UL2704</t>
  </si>
  <si>
    <t>UL2706</t>
  </si>
  <si>
    <t>UL2713</t>
  </si>
  <si>
    <t>UL2714</t>
  </si>
  <si>
    <t>UL2736</t>
  </si>
  <si>
    <t>UL2742</t>
  </si>
  <si>
    <t>UL2743</t>
  </si>
  <si>
    <t>UL2750</t>
  </si>
  <si>
    <t>UL2752</t>
  </si>
  <si>
    <t>UL2758</t>
  </si>
  <si>
    <t>UL2764</t>
  </si>
  <si>
    <t>UL2767</t>
  </si>
  <si>
    <t>UL2801</t>
  </si>
  <si>
    <t>UL2802</t>
  </si>
  <si>
    <t>UL2804</t>
  </si>
  <si>
    <t>UL2814</t>
  </si>
  <si>
    <t>UL2816</t>
  </si>
  <si>
    <t>UL2819</t>
  </si>
  <si>
    <t>UL2821</t>
  </si>
  <si>
    <t>UL2823</t>
  </si>
  <si>
    <t>UL2829</t>
  </si>
  <si>
    <t>UL2835</t>
  </si>
  <si>
    <t>UL2845</t>
  </si>
  <si>
    <t>UL2847</t>
  </si>
  <si>
    <t>UL2853</t>
  </si>
  <si>
    <t>UL2865</t>
  </si>
  <si>
    <t>UL2868</t>
  </si>
  <si>
    <t>UL2906</t>
  </si>
  <si>
    <t>UL2907</t>
  </si>
  <si>
    <t>UL2912</t>
  </si>
  <si>
    <t>UL2914</t>
  </si>
  <si>
    <t>UL2915</t>
  </si>
  <si>
    <t>UL2931</t>
  </si>
  <si>
    <t>UL2937</t>
  </si>
  <si>
    <t>UL2938</t>
  </si>
  <si>
    <t>UL2942</t>
  </si>
  <si>
    <t>UL2948</t>
  </si>
  <si>
    <t>UL2950</t>
  </si>
  <si>
    <t>UL2964</t>
  </si>
  <si>
    <t>UL3602</t>
  </si>
  <si>
    <t>UL3636</t>
  </si>
  <si>
    <t>UL3637</t>
  </si>
  <si>
    <t>UL3640</t>
  </si>
  <si>
    <t>UL3667</t>
  </si>
  <si>
    <t>UL3706</t>
  </si>
  <si>
    <t>UL3707</t>
  </si>
  <si>
    <t>UL3718</t>
  </si>
  <si>
    <t>UL3724</t>
  </si>
  <si>
    <t>UL3731</t>
  </si>
  <si>
    <t>UL3735</t>
  </si>
  <si>
    <t>UL3739</t>
  </si>
  <si>
    <t>UL3750</t>
  </si>
  <si>
    <t>UL3756</t>
  </si>
  <si>
    <t>UL3766</t>
  </si>
  <si>
    <t>UL3778</t>
  </si>
  <si>
    <t>UL3799</t>
  </si>
  <si>
    <t>UL3817</t>
  </si>
  <si>
    <t>UL3825</t>
  </si>
  <si>
    <t>UL3826</t>
  </si>
  <si>
    <t>UL3827</t>
  </si>
  <si>
    <t>UL3829</t>
  </si>
  <si>
    <t>UL3832</t>
  </si>
  <si>
    <t>UL3834</t>
  </si>
  <si>
    <t>UL3838</t>
  </si>
  <si>
    <t>UL3847</t>
  </si>
  <si>
    <t>UL3848</t>
  </si>
  <si>
    <t>UL3850</t>
  </si>
  <si>
    <t>UL3851</t>
  </si>
  <si>
    <t>UL3863</t>
  </si>
  <si>
    <t>UL3864</t>
  </si>
  <si>
    <t>UL3871</t>
  </si>
  <si>
    <t>UL3889</t>
  </si>
  <si>
    <t>UL3895</t>
  </si>
  <si>
    <t>UL3901</t>
  </si>
  <si>
    <t>UL3907</t>
  </si>
  <si>
    <t>UL3913</t>
  </si>
  <si>
    <t>UL3919</t>
  </si>
  <si>
    <t>UL3924</t>
  </si>
  <si>
    <t>UL3928</t>
  </si>
  <si>
    <t>UL3929</t>
  </si>
  <si>
    <t>UL3944</t>
  </si>
  <si>
    <t>UL3946</t>
  </si>
  <si>
    <t>UL3952</t>
  </si>
  <si>
    <t>UL3963</t>
  </si>
  <si>
    <t>UL3964</t>
  </si>
  <si>
    <t>UL3969</t>
  </si>
  <si>
    <t>UL3990</t>
  </si>
  <si>
    <t>UL3999</t>
  </si>
  <si>
    <t>UL4537</t>
  </si>
  <si>
    <t>UL4581</t>
  </si>
  <si>
    <t>UL4601</t>
  </si>
  <si>
    <t>UL4609</t>
  </si>
  <si>
    <t>UL4615</t>
  </si>
  <si>
    <t>UL4621</t>
  </si>
  <si>
    <t>UL4625</t>
  </si>
  <si>
    <t>UL4633</t>
  </si>
  <si>
    <t>UL4635</t>
  </si>
  <si>
    <t>UL4650</t>
  </si>
  <si>
    <t>UL4662</t>
  </si>
  <si>
    <t>UL4663</t>
  </si>
  <si>
    <t>UL4667</t>
  </si>
  <si>
    <t>UL4721</t>
  </si>
  <si>
    <t>UL4740</t>
  </si>
  <si>
    <t>UL4743</t>
  </si>
  <si>
    <t>UL4768</t>
  </si>
  <si>
    <t>UL4802</t>
  </si>
  <si>
    <t>UL4821</t>
  </si>
  <si>
    <t>UL4833</t>
  </si>
  <si>
    <t>UL4850</t>
  </si>
  <si>
    <t>UL4902</t>
  </si>
  <si>
    <t>UL4910</t>
  </si>
  <si>
    <t>UL4914</t>
  </si>
  <si>
    <t>UL4928</t>
  </si>
  <si>
    <t>UL4944</t>
  </si>
  <si>
    <t>UL4946</t>
  </si>
  <si>
    <t>UL4952</t>
  </si>
  <si>
    <t>UL4972</t>
  </si>
  <si>
    <t>UL4978</t>
  </si>
  <si>
    <t>UM0301</t>
  </si>
  <si>
    <t>UM0513</t>
  </si>
  <si>
    <t>UM0522</t>
  </si>
  <si>
    <t>UM0606</t>
  </si>
  <si>
    <t>UM0607</t>
  </si>
  <si>
    <t>UM0613</t>
  </si>
  <si>
    <t>UM0658</t>
  </si>
  <si>
    <t>UM0705</t>
  </si>
  <si>
    <t>UM0714</t>
  </si>
  <si>
    <t>UM0744</t>
  </si>
  <si>
    <t>UM0751</t>
  </si>
  <si>
    <t>UM0756</t>
  </si>
  <si>
    <t>UM0761</t>
  </si>
  <si>
    <t>UM0762</t>
  </si>
  <si>
    <t>UM0779</t>
  </si>
  <si>
    <t>UM0805</t>
  </si>
  <si>
    <t>UM0806</t>
  </si>
  <si>
    <t>UM0809</t>
  </si>
  <si>
    <t>UM0810</t>
  </si>
  <si>
    <t>UM0812</t>
  </si>
  <si>
    <t>UM0816</t>
  </si>
  <si>
    <t>UM0817</t>
  </si>
  <si>
    <t>UM0821</t>
  </si>
  <si>
    <t>UM0824</t>
  </si>
  <si>
    <t>UM0834</t>
  </si>
  <si>
    <t>UM0852</t>
  </si>
  <si>
    <t>UM0854</t>
  </si>
  <si>
    <t>UM0857</t>
  </si>
  <si>
    <t>UM0872</t>
  </si>
  <si>
    <t>UM0875</t>
  </si>
  <si>
    <t>UM0894</t>
  </si>
  <si>
    <t>UM0900</t>
  </si>
  <si>
    <t>UM0904</t>
  </si>
  <si>
    <t>UM0905</t>
  </si>
  <si>
    <t>UM0906</t>
  </si>
  <si>
    <t>UM0907</t>
  </si>
  <si>
    <t>UM0909</t>
  </si>
  <si>
    <t>UM0910</t>
  </si>
  <si>
    <t>UM0911</t>
  </si>
  <si>
    <t>UM0912</t>
  </si>
  <si>
    <t>UM0913</t>
  </si>
  <si>
    <t>UM0915</t>
  </si>
  <si>
    <t>UM0917</t>
  </si>
  <si>
    <t>UM0919</t>
  </si>
  <si>
    <t>UM0920</t>
  </si>
  <si>
    <t>UM0922</t>
  </si>
  <si>
    <t>UM0925</t>
  </si>
  <si>
    <t>UM0926</t>
  </si>
  <si>
    <t>UM0928</t>
  </si>
  <si>
    <t>UM0930</t>
  </si>
  <si>
    <t>UM0932</t>
  </si>
  <si>
    <t>UM0934</t>
  </si>
  <si>
    <t>UM0935</t>
  </si>
  <si>
    <t>UM0945</t>
  </si>
  <si>
    <t>UM0947</t>
  </si>
  <si>
    <t>UM0950</t>
  </si>
  <si>
    <t>UM0958</t>
  </si>
  <si>
    <t>UM0963</t>
  </si>
  <si>
    <t>UM0965</t>
  </si>
  <si>
    <t>UM0971</t>
  </si>
  <si>
    <t>UM0972</t>
  </si>
  <si>
    <t>UM0974</t>
  </si>
  <si>
    <t>UM0977</t>
  </si>
  <si>
    <t>UM0981</t>
  </si>
  <si>
    <t>UM0986</t>
  </si>
  <si>
    <t>UM0990</t>
  </si>
  <si>
    <t>UM0996</t>
  </si>
  <si>
    <t>UM0997</t>
  </si>
  <si>
    <t>UM0998</t>
  </si>
  <si>
    <t>UM0999</t>
  </si>
  <si>
    <t>UM1854</t>
  </si>
  <si>
    <t>UM1855</t>
  </si>
  <si>
    <t>UM1888</t>
  </si>
  <si>
    <t>UM1894</t>
  </si>
  <si>
    <t>UM1903</t>
  </si>
  <si>
    <t>UM1909</t>
  </si>
  <si>
    <t>UM1917</t>
  </si>
  <si>
    <t>UM1927</t>
  </si>
  <si>
    <t>UM1929</t>
  </si>
  <si>
    <t>UM1930</t>
  </si>
  <si>
    <t>UM1931</t>
  </si>
  <si>
    <t>UM1934</t>
  </si>
  <si>
    <t>UM1936</t>
  </si>
  <si>
    <t>UM1937</t>
  </si>
  <si>
    <t>UM1943</t>
  </si>
  <si>
    <t>UM1945</t>
  </si>
  <si>
    <t>UM1948</t>
  </si>
  <si>
    <t>UM1951</t>
  </si>
  <si>
    <t>UM1978</t>
  </si>
  <si>
    <t>UM1980</t>
  </si>
  <si>
    <t>UM1981</t>
  </si>
  <si>
    <t>UM1986</t>
  </si>
  <si>
    <t>UM2449</t>
  </si>
  <si>
    <t>UM2701</t>
  </si>
  <si>
    <t>UM2702</t>
  </si>
  <si>
    <t>UM2703</t>
  </si>
  <si>
    <t>UM2704</t>
  </si>
  <si>
    <t>UM2705</t>
  </si>
  <si>
    <t>UM2802</t>
  </si>
  <si>
    <t>UM2803</t>
  </si>
  <si>
    <t>UM2804</t>
  </si>
  <si>
    <t>UM2805</t>
  </si>
  <si>
    <t>UM2806</t>
  </si>
  <si>
    <t>UM2808</t>
  </si>
  <si>
    <t>UM2809</t>
  </si>
  <si>
    <t>UM2810</t>
  </si>
  <si>
    <t>UM2812</t>
  </si>
  <si>
    <t>UM2814</t>
  </si>
  <si>
    <t>UM2822</t>
  </si>
  <si>
    <t>UM2902</t>
  </si>
  <si>
    <t>UM2915</t>
  </si>
  <si>
    <t>UM2947</t>
  </si>
  <si>
    <t>UM2962</t>
  </si>
  <si>
    <t>UM2965</t>
  </si>
  <si>
    <t>UM2967</t>
  </si>
  <si>
    <t>UM2978</t>
  </si>
  <si>
    <t>UM2982</t>
  </si>
  <si>
    <t>UM2984</t>
  </si>
  <si>
    <t>UM2987</t>
  </si>
  <si>
    <t>UM2988</t>
  </si>
  <si>
    <t>UM2991</t>
  </si>
  <si>
    <t>UM2992</t>
  </si>
  <si>
    <t>UM2993</t>
  </si>
  <si>
    <t>UM2994</t>
  </si>
  <si>
    <t>UM2999</t>
  </si>
  <si>
    <t>UM3600</t>
  </si>
  <si>
    <t>UM3601</t>
  </si>
  <si>
    <t>UM3605</t>
  </si>
  <si>
    <t>UM3608</t>
  </si>
  <si>
    <t>UM3621</t>
  </si>
  <si>
    <t>UM3630</t>
  </si>
  <si>
    <t>UM3633</t>
  </si>
  <si>
    <t>UM3635</t>
  </si>
  <si>
    <t>UM3672</t>
  </si>
  <si>
    <t>UM3674</t>
  </si>
  <si>
    <t>UM3688</t>
  </si>
  <si>
    <t>UM3978</t>
  </si>
  <si>
    <t>UM4702</t>
  </si>
  <si>
    <t>UM4705</t>
  </si>
  <si>
    <t>UM4707</t>
  </si>
  <si>
    <t>UM4708</t>
  </si>
  <si>
    <t>UM4709</t>
  </si>
  <si>
    <t>UN0601</t>
  </si>
  <si>
    <t>UN0642</t>
  </si>
  <si>
    <t>UN0715</t>
  </si>
  <si>
    <t>UN0716</t>
  </si>
  <si>
    <t>UN0742</t>
  </si>
  <si>
    <t>UN0801</t>
  </si>
  <si>
    <t>UN0803</t>
  </si>
  <si>
    <t>UN0804</t>
  </si>
  <si>
    <t>UN0805</t>
  </si>
  <si>
    <t>UN0806</t>
  </si>
  <si>
    <t>UN0809</t>
  </si>
  <si>
    <t>UN0813</t>
  </si>
  <si>
    <t>UN0815</t>
  </si>
  <si>
    <t>UN0816</t>
  </si>
  <si>
    <t>UN0817</t>
  </si>
  <si>
    <t>UN0818</t>
  </si>
  <si>
    <t>UN0819</t>
  </si>
  <si>
    <t>UN0821</t>
  </si>
  <si>
    <t>UN0836</t>
  </si>
  <si>
    <t>UN0840</t>
  </si>
  <si>
    <t>UN0843</t>
  </si>
  <si>
    <t>UN0846</t>
  </si>
  <si>
    <t>UN0847</t>
  </si>
  <si>
    <t>UN0848</t>
  </si>
  <si>
    <t>UN0850</t>
  </si>
  <si>
    <t>UN0852</t>
  </si>
  <si>
    <t>UN0853</t>
  </si>
  <si>
    <t>UN0859</t>
  </si>
  <si>
    <t>UN0861</t>
  </si>
  <si>
    <t>UN0865</t>
  </si>
  <si>
    <t>UN0866</t>
  </si>
  <si>
    <t>UN0867</t>
  </si>
  <si>
    <t>UN0873</t>
  </si>
  <si>
    <t>UN0874</t>
  </si>
  <si>
    <t>UN0882</t>
  </si>
  <si>
    <t>UN0898</t>
  </si>
  <si>
    <t>UN0900</t>
  </si>
  <si>
    <t>UN0902</t>
  </si>
  <si>
    <t>UN0905</t>
  </si>
  <si>
    <t>UN0907</t>
  </si>
  <si>
    <t>UN0908</t>
  </si>
  <si>
    <t>UN0909</t>
  </si>
  <si>
    <t>UN0911</t>
  </si>
  <si>
    <t>UN0913</t>
  </si>
  <si>
    <t>UN0918</t>
  </si>
  <si>
    <t>UN0921</t>
  </si>
  <si>
    <t>UN0922</t>
  </si>
  <si>
    <t>UN0940</t>
  </si>
  <si>
    <t>UN0948</t>
  </si>
  <si>
    <t>UN0950</t>
  </si>
  <si>
    <t>UN0951</t>
  </si>
  <si>
    <t>UN0953</t>
  </si>
  <si>
    <t>UN0956</t>
  </si>
  <si>
    <t>UN0957</t>
  </si>
  <si>
    <t>UN0963</t>
  </si>
  <si>
    <t>UN0968</t>
  </si>
  <si>
    <t>UN0969</t>
  </si>
  <si>
    <t>UN0972</t>
  </si>
  <si>
    <t>UN0973</t>
  </si>
  <si>
    <t>UN0989</t>
  </si>
  <si>
    <t>UN1603</t>
  </si>
  <si>
    <t>UN1609</t>
  </si>
  <si>
    <t>UN1611</t>
  </si>
  <si>
    <t>UN1613</t>
  </si>
  <si>
    <t>UN1615</t>
  </si>
  <si>
    <t>UN1617</t>
  </si>
  <si>
    <t>UN1642</t>
  </si>
  <si>
    <t>UN1653</t>
  </si>
  <si>
    <t>UN1663</t>
  </si>
  <si>
    <t>UN1705</t>
  </si>
  <si>
    <t>UN1707</t>
  </si>
  <si>
    <t>UN1710</t>
  </si>
  <si>
    <t>UN1711</t>
  </si>
  <si>
    <t>UN1712</t>
  </si>
  <si>
    <t>UN1735</t>
  </si>
  <si>
    <t>UN1736</t>
  </si>
  <si>
    <t>UN1746</t>
  </si>
  <si>
    <t>UN1753</t>
  </si>
  <si>
    <t>UN1770</t>
  </si>
  <si>
    <t>UN1779</t>
  </si>
  <si>
    <t>UN1801</t>
  </si>
  <si>
    <t>UN1802</t>
  </si>
  <si>
    <t>UN1804</t>
  </si>
  <si>
    <t>UN1805</t>
  </si>
  <si>
    <t>UN1806</t>
  </si>
  <si>
    <t>UN1812</t>
  </si>
  <si>
    <t>UN1821</t>
  </si>
  <si>
    <t>UN1833</t>
  </si>
  <si>
    <t>UN1835</t>
  </si>
  <si>
    <t>UN1836</t>
  </si>
  <si>
    <t>UN1842</t>
  </si>
  <si>
    <t>UN1850</t>
  </si>
  <si>
    <t>UN1861</t>
  </si>
  <si>
    <t>UN1866</t>
  </si>
  <si>
    <t>UN1867</t>
  </si>
  <si>
    <t>UN1871</t>
  </si>
  <si>
    <t>UN1872</t>
  </si>
  <si>
    <t>UN1874</t>
  </si>
  <si>
    <t>UN1879</t>
  </si>
  <si>
    <t>UN1882</t>
  </si>
  <si>
    <t>UN1899</t>
  </si>
  <si>
    <t>UN1907</t>
  </si>
  <si>
    <t>UN1912</t>
  </si>
  <si>
    <t>UN1918</t>
  </si>
  <si>
    <t>UN1923</t>
  </si>
  <si>
    <t>UN1933</t>
  </si>
  <si>
    <t>UN1935</t>
  </si>
  <si>
    <t>UN1939</t>
  </si>
  <si>
    <t>UN1941</t>
  </si>
  <si>
    <t>UN1943</t>
  </si>
  <si>
    <t>UN1946</t>
  </si>
  <si>
    <t>UN1951</t>
  </si>
  <si>
    <t>UN1952</t>
  </si>
  <si>
    <t>UN1953</t>
  </si>
  <si>
    <t>UN1956</t>
  </si>
  <si>
    <t>UN1961</t>
  </si>
  <si>
    <t>UN1973</t>
  </si>
  <si>
    <t>UN1979</t>
  </si>
  <si>
    <t>UN1983</t>
  </si>
  <si>
    <t>UN1993</t>
  </si>
  <si>
    <t>UN1997</t>
  </si>
  <si>
    <t>UN1999</t>
  </si>
  <si>
    <t>UN2711</t>
  </si>
  <si>
    <t>UN2717</t>
  </si>
  <si>
    <t>UN2804</t>
  </si>
  <si>
    <t>UN2808</t>
  </si>
  <si>
    <t>UN2812</t>
  </si>
  <si>
    <t>UN2813</t>
  </si>
  <si>
    <t>UN2815</t>
  </si>
  <si>
    <t>UN2863</t>
  </si>
  <si>
    <t>UN2872</t>
  </si>
  <si>
    <t>UN2899</t>
  </si>
  <si>
    <t>UN2901</t>
  </si>
  <si>
    <t>UN2909</t>
  </si>
  <si>
    <t>UN2910</t>
  </si>
  <si>
    <t>UN2911</t>
  </si>
  <si>
    <t>UN2914</t>
  </si>
  <si>
    <t>UN2915</t>
  </si>
  <si>
    <t>UN2916</t>
  </si>
  <si>
    <t>UN2918</t>
  </si>
  <si>
    <t>UN2954</t>
  </si>
  <si>
    <t>UN2963</t>
  </si>
  <si>
    <t>UN2979</t>
  </si>
  <si>
    <t>UN2999</t>
  </si>
  <si>
    <t>UN3811</t>
  </si>
  <si>
    <t>UN3914</t>
  </si>
  <si>
    <t>UN3915</t>
  </si>
  <si>
    <t>UN3916</t>
  </si>
  <si>
    <t>UN3956</t>
  </si>
  <si>
    <t>UO0536</t>
  </si>
  <si>
    <t>UO0558</t>
  </si>
  <si>
    <t>UO0614</t>
  </si>
  <si>
    <t>UO0615</t>
  </si>
  <si>
    <t>UO0616</t>
  </si>
  <si>
    <t>UO0619</t>
  </si>
  <si>
    <t>UO0627</t>
  </si>
  <si>
    <t>UO0628</t>
  </si>
  <si>
    <t>UO0648</t>
  </si>
  <si>
    <t>UO0658</t>
  </si>
  <si>
    <t>UO0663</t>
  </si>
  <si>
    <t>UO0665</t>
  </si>
  <si>
    <t>UO0667</t>
  </si>
  <si>
    <t>UO0672</t>
  </si>
  <si>
    <t>UO0674</t>
  </si>
  <si>
    <t>UO0679</t>
  </si>
  <si>
    <t>UO0692</t>
  </si>
  <si>
    <t>UO0699</t>
  </si>
  <si>
    <t>UO0703</t>
  </si>
  <si>
    <t>UO0706</t>
  </si>
  <si>
    <t>UO0707</t>
  </si>
  <si>
    <t>UO0712</t>
  </si>
  <si>
    <t>UO0719</t>
  </si>
  <si>
    <t>UO0720</t>
  </si>
  <si>
    <t>UO0725</t>
  </si>
  <si>
    <t>UO0726</t>
  </si>
  <si>
    <t>UO0727</t>
  </si>
  <si>
    <t>UO0730</t>
  </si>
  <si>
    <t>UO0735</t>
  </si>
  <si>
    <t>UO0747</t>
  </si>
  <si>
    <t>UO0753</t>
  </si>
  <si>
    <t>UO0762</t>
  </si>
  <si>
    <t>UO0763</t>
  </si>
  <si>
    <t>UO0764</t>
  </si>
  <si>
    <t>UO0765</t>
  </si>
  <si>
    <t>UO0769</t>
  </si>
  <si>
    <t>UO0781</t>
  </si>
  <si>
    <t>UO0782</t>
  </si>
  <si>
    <t>UO0784</t>
  </si>
  <si>
    <t>UO0785</t>
  </si>
  <si>
    <t>UO0786</t>
  </si>
  <si>
    <t>UO0795</t>
  </si>
  <si>
    <t>UO0801</t>
  </si>
  <si>
    <t>UO0802</t>
  </si>
  <si>
    <t>UO0804</t>
  </si>
  <si>
    <t>UO0806</t>
  </si>
  <si>
    <t>UO0807</t>
  </si>
  <si>
    <t>UO0809</t>
  </si>
  <si>
    <t>UO0810</t>
  </si>
  <si>
    <t>UO0814</t>
  </si>
  <si>
    <t>UO0818</t>
  </si>
  <si>
    <t>UO0819</t>
  </si>
  <si>
    <t>UO0822</t>
  </si>
  <si>
    <t>UO0824</t>
  </si>
  <si>
    <t>UO0826</t>
  </si>
  <si>
    <t>UO0827</t>
  </si>
  <si>
    <t>UO0828</t>
  </si>
  <si>
    <t>UO0833</t>
  </si>
  <si>
    <t>UO0834</t>
  </si>
  <si>
    <t>UO0836</t>
  </si>
  <si>
    <t>UO0838</t>
  </si>
  <si>
    <t>UO0839</t>
  </si>
  <si>
    <t>UO0842</t>
  </si>
  <si>
    <t>UO0844</t>
  </si>
  <si>
    <t>UO0846</t>
  </si>
  <si>
    <t>UO0852</t>
  </si>
  <si>
    <t>UO0863</t>
  </si>
  <si>
    <t>UO0868</t>
  </si>
  <si>
    <t>UO0870</t>
  </si>
  <si>
    <t>UO0874</t>
  </si>
  <si>
    <t>UO0877</t>
  </si>
  <si>
    <t>UO0890</t>
  </si>
  <si>
    <t>UO0893</t>
  </si>
  <si>
    <t>UO0894</t>
  </si>
  <si>
    <t>UO0900</t>
  </si>
  <si>
    <t>UO0904</t>
  </si>
  <si>
    <t>UO0912</t>
  </si>
  <si>
    <t>UO0925</t>
  </si>
  <si>
    <t>UO0928</t>
  </si>
  <si>
    <t>UO0930</t>
  </si>
  <si>
    <t>UO0932</t>
  </si>
  <si>
    <t>UO0934</t>
  </si>
  <si>
    <t>UO0935</t>
  </si>
  <si>
    <t>UO0938</t>
  </si>
  <si>
    <t>UO0939</t>
  </si>
  <si>
    <t>UO0942</t>
  </si>
  <si>
    <t>UO0948</t>
  </si>
  <si>
    <t>UO0949</t>
  </si>
  <si>
    <t>UO0953</t>
  </si>
  <si>
    <t>UO0955</t>
  </si>
  <si>
    <t>UO0957</t>
  </si>
  <si>
    <t>UO0961</t>
  </si>
  <si>
    <t>UO0962</t>
  </si>
  <si>
    <t>UO0965</t>
  </si>
  <si>
    <t>UO0968</t>
  </si>
  <si>
    <t>UO0970</t>
  </si>
  <si>
    <t>UO0972</t>
  </si>
  <si>
    <t>UO0974</t>
  </si>
  <si>
    <t>UO0976</t>
  </si>
  <si>
    <t>UO0977</t>
  </si>
  <si>
    <t>UO0979</t>
  </si>
  <si>
    <t>UO0980</t>
  </si>
  <si>
    <t>UO0983</t>
  </si>
  <si>
    <t>UO0985</t>
  </si>
  <si>
    <t>UO0986</t>
  </si>
  <si>
    <t>UO0992</t>
  </si>
  <si>
    <t>UO0993</t>
  </si>
  <si>
    <t>UO0994</t>
  </si>
  <si>
    <t>UO0998</t>
  </si>
  <si>
    <t>UO1802</t>
  </si>
  <si>
    <t>UO1803</t>
  </si>
  <si>
    <t>UO1810</t>
  </si>
  <si>
    <t>UO1930</t>
  </si>
  <si>
    <t>UO1931</t>
  </si>
  <si>
    <t>UO1972</t>
  </si>
  <si>
    <t>UO1980</t>
  </si>
  <si>
    <t>UO1986</t>
  </si>
  <si>
    <t>UO1989</t>
  </si>
  <si>
    <t>UO1990</t>
  </si>
  <si>
    <t>UO1991</t>
  </si>
  <si>
    <t>UO1995</t>
  </si>
  <si>
    <t>UO2441</t>
  </si>
  <si>
    <t>UO2600</t>
  </si>
  <si>
    <t>UO2604</t>
  </si>
  <si>
    <t>UO2605</t>
  </si>
  <si>
    <t>UO2606</t>
  </si>
  <si>
    <t>UO2613</t>
  </si>
  <si>
    <t>UO2614</t>
  </si>
  <si>
    <t>UO2619</t>
  </si>
  <si>
    <t>UO2624</t>
  </si>
  <si>
    <t>UO2625</t>
  </si>
  <si>
    <t>UO2626</t>
  </si>
  <si>
    <t>UO2630</t>
  </si>
  <si>
    <t>UO2631</t>
  </si>
  <si>
    <t>UO2632</t>
  </si>
  <si>
    <t>UO2635</t>
  </si>
  <si>
    <t>UO2636</t>
  </si>
  <si>
    <t>UO2656</t>
  </si>
  <si>
    <t>UO2669</t>
  </si>
  <si>
    <t>UO2684</t>
  </si>
  <si>
    <t>UO2711</t>
  </si>
  <si>
    <t>UO2740</t>
  </si>
  <si>
    <t>UO2741</t>
  </si>
  <si>
    <t>UO2744</t>
  </si>
  <si>
    <t>UO2745</t>
  </si>
  <si>
    <t>UO2752</t>
  </si>
  <si>
    <t>UO2760</t>
  </si>
  <si>
    <t>UO2764</t>
  </si>
  <si>
    <t>UO2765</t>
  </si>
  <si>
    <t>UO2770</t>
  </si>
  <si>
    <t>UO2772</t>
  </si>
  <si>
    <t>UO2773</t>
  </si>
  <si>
    <t>UO2785</t>
  </si>
  <si>
    <t>UO2787</t>
  </si>
  <si>
    <t>UO2789</t>
  </si>
  <si>
    <t>UO2793</t>
  </si>
  <si>
    <t>UO2795</t>
  </si>
  <si>
    <t>UO2796</t>
  </si>
  <si>
    <t>UO2797</t>
  </si>
  <si>
    <t>UO3503</t>
  </si>
  <si>
    <t>UO3505</t>
  </si>
  <si>
    <t>UO3509</t>
  </si>
  <si>
    <t>UO3510</t>
  </si>
  <si>
    <t>UO3511</t>
  </si>
  <si>
    <t>UO3512</t>
  </si>
  <si>
    <t>UO3513</t>
  </si>
  <si>
    <t>UO3515</t>
  </si>
  <si>
    <t>UO3516</t>
  </si>
  <si>
    <t>UO3517</t>
  </si>
  <si>
    <t>UO3518</t>
  </si>
  <si>
    <t>UO3521</t>
  </si>
  <si>
    <t>UO3525</t>
  </si>
  <si>
    <t>UO3526</t>
  </si>
  <si>
    <t>UO3527</t>
  </si>
  <si>
    <t>UO3528</t>
  </si>
  <si>
    <t>UO3541</t>
  </si>
  <si>
    <t>UO3573</t>
  </si>
  <si>
    <t>UO3574</t>
  </si>
  <si>
    <t>UO3578</t>
  </si>
  <si>
    <t>UO3579</t>
  </si>
  <si>
    <t>UO3582</t>
  </si>
  <si>
    <t>UO3601</t>
  </si>
  <si>
    <t>UO3604</t>
  </si>
  <si>
    <t>UO3605</t>
  </si>
  <si>
    <t>UO3606</t>
  </si>
  <si>
    <t>UO3607</t>
  </si>
  <si>
    <t>UO3609</t>
  </si>
  <si>
    <t>UO3613</t>
  </si>
  <si>
    <t>UO3614</t>
  </si>
  <si>
    <t>UO3617</t>
  </si>
  <si>
    <t>UO3618</t>
  </si>
  <si>
    <t>UO3620</t>
  </si>
  <si>
    <t>UO3624</t>
  </si>
  <si>
    <t>UO3626</t>
  </si>
  <si>
    <t>UO3627</t>
  </si>
  <si>
    <t>UO3628</t>
  </si>
  <si>
    <t>UO3629</t>
  </si>
  <si>
    <t>UO3640</t>
  </si>
  <si>
    <t>UO3643</t>
  </si>
  <si>
    <t>UO3645</t>
  </si>
  <si>
    <t>UO3648</t>
  </si>
  <si>
    <t>UO3650</t>
  </si>
  <si>
    <t>UO3655</t>
  </si>
  <si>
    <t>UO3657</t>
  </si>
  <si>
    <t>UO3662</t>
  </si>
  <si>
    <t>UO3664</t>
  </si>
  <si>
    <t>UO3665</t>
  </si>
  <si>
    <t>UO3666</t>
  </si>
  <si>
    <t>UO3668</t>
  </si>
  <si>
    <t>UO3670</t>
  </si>
  <si>
    <t>UO3672</t>
  </si>
  <si>
    <t>UO3677</t>
  </si>
  <si>
    <t>UO3678</t>
  </si>
  <si>
    <t>UO3681</t>
  </si>
  <si>
    <t>UO3693</t>
  </si>
  <si>
    <t>UO3694</t>
  </si>
  <si>
    <t>UO3696</t>
  </si>
  <si>
    <t>UO3697</t>
  </si>
  <si>
    <t>UO3698</t>
  </si>
  <si>
    <t>UO3703</t>
  </si>
  <si>
    <t>UO3705</t>
  </si>
  <si>
    <t>UO3706</t>
  </si>
  <si>
    <t>UO3707</t>
  </si>
  <si>
    <t>UO3710</t>
  </si>
  <si>
    <t>UO3712</t>
  </si>
  <si>
    <t>UO3713</t>
  </si>
  <si>
    <t>UO3715</t>
  </si>
  <si>
    <t>UO3716</t>
  </si>
  <si>
    <t>UO3721</t>
  </si>
  <si>
    <t>UO3726</t>
  </si>
  <si>
    <t>UO3727</t>
  </si>
  <si>
    <t>UO3728</t>
  </si>
  <si>
    <t>UO3729</t>
  </si>
  <si>
    <t>UO3731</t>
  </si>
  <si>
    <t>UO3737</t>
  </si>
  <si>
    <t>UO3738</t>
  </si>
  <si>
    <t>UO3739</t>
  </si>
  <si>
    <t>UO3740</t>
  </si>
  <si>
    <t>UO3741</t>
  </si>
  <si>
    <t>UO3742</t>
  </si>
  <si>
    <t>UO3743</t>
  </si>
  <si>
    <t>UO3744</t>
  </si>
  <si>
    <t>UO3745</t>
  </si>
  <si>
    <t>UO3747</t>
  </si>
  <si>
    <t>UO3749</t>
  </si>
  <si>
    <t>UO3751</t>
  </si>
  <si>
    <t>UO3752</t>
  </si>
  <si>
    <t>UO3754</t>
  </si>
  <si>
    <t>UO3755</t>
  </si>
  <si>
    <t>UO3757</t>
  </si>
  <si>
    <t>UO3759</t>
  </si>
  <si>
    <t>UO3768</t>
  </si>
  <si>
    <t>UO3783</t>
  </si>
  <si>
    <t>UO3801</t>
  </si>
  <si>
    <t>UO3803</t>
  </si>
  <si>
    <t>UO3806</t>
  </si>
  <si>
    <t>UO3807</t>
  </si>
  <si>
    <t>UO3810</t>
  </si>
  <si>
    <t>UO3812</t>
  </si>
  <si>
    <t>UO3815</t>
  </si>
  <si>
    <t>UO3816</t>
  </si>
  <si>
    <t>UO3822</t>
  </si>
  <si>
    <t>UO3829</t>
  </si>
  <si>
    <t>UO3831</t>
  </si>
  <si>
    <t>UO3835</t>
  </si>
  <si>
    <t>UO3839</t>
  </si>
  <si>
    <t>UO3842</t>
  </si>
  <si>
    <t>UO3848</t>
  </si>
  <si>
    <t>UO3850</t>
  </si>
  <si>
    <t>UO3852</t>
  </si>
  <si>
    <t>UO3853</t>
  </si>
  <si>
    <t>UO3854</t>
  </si>
  <si>
    <t>UO3857</t>
  </si>
  <si>
    <t>UO3861</t>
  </si>
  <si>
    <t>UO3866</t>
  </si>
  <si>
    <t>UO3867</t>
  </si>
  <si>
    <t>UO3869</t>
  </si>
  <si>
    <t>UO3870</t>
  </si>
  <si>
    <t>UO3871</t>
  </si>
  <si>
    <t>UO3874</t>
  </si>
  <si>
    <t>UO3878</t>
  </si>
  <si>
    <t>UO3882</t>
  </si>
  <si>
    <t>UO3883</t>
  </si>
  <si>
    <t>UO3884</t>
  </si>
  <si>
    <t>UO3886</t>
  </si>
  <si>
    <t>UO3887</t>
  </si>
  <si>
    <t>UO3888</t>
  </si>
  <si>
    <t>UO3892</t>
  </si>
  <si>
    <t>UO3893</t>
  </si>
  <si>
    <t>UO3897</t>
  </si>
  <si>
    <t>UO3925</t>
  </si>
  <si>
    <t>UO3930</t>
  </si>
  <si>
    <t>UO3939</t>
  </si>
  <si>
    <t>UO3940</t>
  </si>
  <si>
    <t>UO3941</t>
  </si>
  <si>
    <t>UO3943</t>
  </si>
  <si>
    <t>UO3945</t>
  </si>
  <si>
    <t>UO3948</t>
  </si>
  <si>
    <t>UO3980</t>
  </si>
  <si>
    <t>UO3981</t>
  </si>
  <si>
    <t>UO3983</t>
  </si>
  <si>
    <t>UO3984</t>
  </si>
  <si>
    <t>UO3985</t>
  </si>
  <si>
    <t>UO3986</t>
  </si>
  <si>
    <t>UO3995</t>
  </si>
  <si>
    <t>UO3998</t>
  </si>
  <si>
    <t>UO4600</t>
  </si>
  <si>
    <t>UO4609</t>
  </si>
  <si>
    <t>UO4612</t>
  </si>
  <si>
    <t>UO4618</t>
  </si>
  <si>
    <t>UO4619</t>
  </si>
  <si>
    <t>UO4625</t>
  </si>
  <si>
    <t>UO4626</t>
  </si>
  <si>
    <t>UO4630</t>
  </si>
  <si>
    <t>UO4635</t>
  </si>
  <si>
    <t>UO4645</t>
  </si>
  <si>
    <t>UO4652</t>
  </si>
  <si>
    <t>UO4654</t>
  </si>
  <si>
    <t>UO4657</t>
  </si>
  <si>
    <t>UO4663</t>
  </si>
  <si>
    <t>UO4672</t>
  </si>
  <si>
    <t>UO4674</t>
  </si>
  <si>
    <t>UO4677</t>
  </si>
  <si>
    <t>UO4678</t>
  </si>
  <si>
    <t>UO4680</t>
  </si>
  <si>
    <t>UO4684</t>
  </si>
  <si>
    <t>UO4690</t>
  </si>
  <si>
    <t>UO4694</t>
  </si>
  <si>
    <t>UO4701</t>
  </si>
  <si>
    <t>UO4707</t>
  </si>
  <si>
    <t>UO4715</t>
  </si>
  <si>
    <t>UO4716</t>
  </si>
  <si>
    <t>UO4717</t>
  </si>
  <si>
    <t>UO4720</t>
  </si>
  <si>
    <t>UO4735</t>
  </si>
  <si>
    <t>UO4737</t>
  </si>
  <si>
    <t>UO4751</t>
  </si>
  <si>
    <t>UO4752</t>
  </si>
  <si>
    <t>UO4753</t>
  </si>
  <si>
    <t>UO4760</t>
  </si>
  <si>
    <t>UO4766</t>
  </si>
  <si>
    <t>UO4769</t>
  </si>
  <si>
    <t>UO4771</t>
  </si>
  <si>
    <t>UR0606</t>
  </si>
  <si>
    <t>UR0614</t>
  </si>
  <si>
    <t>UR0648</t>
  </si>
  <si>
    <t>UR0649</t>
  </si>
  <si>
    <t>UR0701</t>
  </si>
  <si>
    <t>UR0704</t>
  </si>
  <si>
    <t>UR0708</t>
  </si>
  <si>
    <t>UR0709</t>
  </si>
  <si>
    <t>UR0711</t>
  </si>
  <si>
    <t>UR0712</t>
  </si>
  <si>
    <t>UR0714</t>
  </si>
  <si>
    <t>UR0715</t>
  </si>
  <si>
    <t>UR0717</t>
  </si>
  <si>
    <t>UR0721</t>
  </si>
  <si>
    <t>UR0724</t>
  </si>
  <si>
    <t>UR0726</t>
  </si>
  <si>
    <t>UR0733</t>
  </si>
  <si>
    <t>UR0734</t>
  </si>
  <si>
    <t>UR0737</t>
  </si>
  <si>
    <t>UR0741</t>
  </si>
  <si>
    <t>UR0744</t>
  </si>
  <si>
    <t>UR0750</t>
  </si>
  <si>
    <t>UR0755</t>
  </si>
  <si>
    <t>UR0767</t>
  </si>
  <si>
    <t>UR0775</t>
  </si>
  <si>
    <t>UR0786</t>
  </si>
  <si>
    <t>UR0794</t>
  </si>
  <si>
    <t>UR0796</t>
  </si>
  <si>
    <t>UR0797</t>
  </si>
  <si>
    <t>UR0798</t>
  </si>
  <si>
    <t>UR0799</t>
  </si>
  <si>
    <t>UR0806</t>
  </si>
  <si>
    <t>UR0807</t>
  </si>
  <si>
    <t>UR0811</t>
  </si>
  <si>
    <t>UR0812</t>
  </si>
  <si>
    <t>UR0813</t>
  </si>
  <si>
    <t>UR0814</t>
  </si>
  <si>
    <t>UR0815</t>
  </si>
  <si>
    <t>UR0824</t>
  </si>
  <si>
    <t>UR0826</t>
  </si>
  <si>
    <t>UR0827</t>
  </si>
  <si>
    <t>UR0837</t>
  </si>
  <si>
    <t>UR0844</t>
  </si>
  <si>
    <t>UR0847</t>
  </si>
  <si>
    <t>UR0853</t>
  </si>
  <si>
    <t>UR0863</t>
  </si>
  <si>
    <t>UR0864</t>
  </si>
  <si>
    <t>UR0867</t>
  </si>
  <si>
    <t>UR0875</t>
  </si>
  <si>
    <t>UR0890</t>
  </si>
  <si>
    <t>UR0891</t>
  </si>
  <si>
    <t>UR0892</t>
  </si>
  <si>
    <t>UR0893</t>
  </si>
  <si>
    <t>UR0894</t>
  </si>
  <si>
    <t>UR0895</t>
  </si>
  <si>
    <t>UR0896</t>
  </si>
  <si>
    <t>UR0897</t>
  </si>
  <si>
    <t>UR0899</t>
  </si>
  <si>
    <t>UR0900</t>
  </si>
  <si>
    <t>UR0901</t>
  </si>
  <si>
    <t>UR0902</t>
  </si>
  <si>
    <t>UR0903</t>
  </si>
  <si>
    <t>UR0905</t>
  </si>
  <si>
    <t>UR0906</t>
  </si>
  <si>
    <t>UR0907</t>
  </si>
  <si>
    <t>UR0908</t>
  </si>
  <si>
    <t>UR0909</t>
  </si>
  <si>
    <t>UR0911</t>
  </si>
  <si>
    <t>UR0912</t>
  </si>
  <si>
    <t>UR0914</t>
  </si>
  <si>
    <t>UR0915</t>
  </si>
  <si>
    <t>UR0917</t>
  </si>
  <si>
    <t>UR0924</t>
  </si>
  <si>
    <t>UR0926</t>
  </si>
  <si>
    <t>UR0934</t>
  </si>
  <si>
    <t>UR0937</t>
  </si>
  <si>
    <t>UR0944</t>
  </si>
  <si>
    <t>UR0947</t>
  </si>
  <si>
    <t>UR0949</t>
  </si>
  <si>
    <t>UR0950</t>
  </si>
  <si>
    <t>UR0956</t>
  </si>
  <si>
    <t>UR0957</t>
  </si>
  <si>
    <t>UR0977</t>
  </si>
  <si>
    <t>UR0990</t>
  </si>
  <si>
    <t>UR0991</t>
  </si>
  <si>
    <t>UR0992</t>
  </si>
  <si>
    <t>UR0994</t>
  </si>
  <si>
    <t>UR0995</t>
  </si>
  <si>
    <t>UR0996</t>
  </si>
  <si>
    <t>UR0997</t>
  </si>
  <si>
    <t>UR1624</t>
  </si>
  <si>
    <t>UR1714</t>
  </si>
  <si>
    <t>UR1734</t>
  </si>
  <si>
    <t>UR1898</t>
  </si>
  <si>
    <t>UR1991</t>
  </si>
  <si>
    <t>UR1992</t>
  </si>
  <si>
    <t>UR1994</t>
  </si>
  <si>
    <t>UR1996</t>
  </si>
  <si>
    <t>UR1998</t>
  </si>
  <si>
    <t>UR2607</t>
  </si>
  <si>
    <t>UR2649</t>
  </si>
  <si>
    <t>UR2708</t>
  </si>
  <si>
    <t>UR2709</t>
  </si>
  <si>
    <t>UR2712</t>
  </si>
  <si>
    <t>UR2713</t>
  </si>
  <si>
    <t>UR2717</t>
  </si>
  <si>
    <t>UR2749</t>
  </si>
  <si>
    <t>UR2764</t>
  </si>
  <si>
    <t>UR2794</t>
  </si>
  <si>
    <t>UR2805</t>
  </si>
  <si>
    <t>UR2806</t>
  </si>
  <si>
    <t>UR2808</t>
  </si>
  <si>
    <t>UR2809</t>
  </si>
  <si>
    <t>UR2811</t>
  </si>
  <si>
    <t>UR2826</t>
  </si>
  <si>
    <t>UR2828</t>
  </si>
  <si>
    <t>UR2844</t>
  </si>
  <si>
    <t>UR2890</t>
  </si>
  <si>
    <t>UR2902</t>
  </si>
  <si>
    <t>UR2904</t>
  </si>
  <si>
    <t>UR2906</t>
  </si>
  <si>
    <t>UR2907</t>
  </si>
  <si>
    <t>UR2914</t>
  </si>
  <si>
    <t>UR2948</t>
  </si>
  <si>
    <t>UR2967</t>
  </si>
  <si>
    <t>UR2971</t>
  </si>
  <si>
    <t>UR2994</t>
  </si>
  <si>
    <t>UR2999</t>
  </si>
  <si>
    <t>UR3744</t>
  </si>
  <si>
    <t>UR3805</t>
  </si>
  <si>
    <t>UR3808</t>
  </si>
  <si>
    <t>UR3833</t>
  </si>
  <si>
    <t>UR3906</t>
  </si>
  <si>
    <t>UR3926</t>
  </si>
  <si>
    <t>UR3992</t>
  </si>
  <si>
    <t>UT0676</t>
  </si>
  <si>
    <t>UT0701</t>
  </si>
  <si>
    <t>UT0702</t>
  </si>
  <si>
    <t>UT0703</t>
  </si>
  <si>
    <t>UT0705</t>
  </si>
  <si>
    <t>UT0706</t>
  </si>
  <si>
    <t>UT0707</t>
  </si>
  <si>
    <t>UT0709</t>
  </si>
  <si>
    <t>UT0711</t>
  </si>
  <si>
    <t>UT0712</t>
  </si>
  <si>
    <t>UT0715</t>
  </si>
  <si>
    <t>UT0716</t>
  </si>
  <si>
    <t>UT0717</t>
  </si>
  <si>
    <t>UT0720</t>
  </si>
  <si>
    <t>UT0721</t>
  </si>
  <si>
    <t>UT0723</t>
  </si>
  <si>
    <t>UT0744</t>
  </si>
  <si>
    <t>UT0747</t>
  </si>
  <si>
    <t>UT0753</t>
  </si>
  <si>
    <t>UT0756</t>
  </si>
  <si>
    <t>UT0761</t>
  </si>
  <si>
    <t>UT0767</t>
  </si>
  <si>
    <t>UT0768</t>
  </si>
  <si>
    <t>UT0783</t>
  </si>
  <si>
    <t>UT0791</t>
  </si>
  <si>
    <t>UT0793</t>
  </si>
  <si>
    <t>UT0795</t>
  </si>
  <si>
    <t>UT0797</t>
  </si>
  <si>
    <t>UT0798</t>
  </si>
  <si>
    <t>UT0799</t>
  </si>
  <si>
    <t>UT0803</t>
  </si>
  <si>
    <t>UT0804</t>
  </si>
  <si>
    <t>UT0805</t>
  </si>
  <si>
    <t>UT0806</t>
  </si>
  <si>
    <t>UT0807</t>
  </si>
  <si>
    <t>UT0808</t>
  </si>
  <si>
    <t>UT0811</t>
  </si>
  <si>
    <t>UT0812</t>
  </si>
  <si>
    <t>UT0820</t>
  </si>
  <si>
    <t>UT0821</t>
  </si>
  <si>
    <t>UT0823</t>
  </si>
  <si>
    <t>UT0847</t>
  </si>
  <si>
    <t>UT0849</t>
  </si>
  <si>
    <t>UT0850</t>
  </si>
  <si>
    <t>UT0853</t>
  </si>
  <si>
    <t>UT0856</t>
  </si>
  <si>
    <t>UT0861</t>
  </si>
  <si>
    <t>UT0880</t>
  </si>
  <si>
    <t>UT0884</t>
  </si>
  <si>
    <t>UT0891</t>
  </si>
  <si>
    <t>UT0892</t>
  </si>
  <si>
    <t>UT0893</t>
  </si>
  <si>
    <t>UT0895</t>
  </si>
  <si>
    <t>UT0896</t>
  </si>
  <si>
    <t>UT0902</t>
  </si>
  <si>
    <t>UT0903</t>
  </si>
  <si>
    <t>UT0904</t>
  </si>
  <si>
    <t>UT0905</t>
  </si>
  <si>
    <t>UT0907</t>
  </si>
  <si>
    <t>UT0908</t>
  </si>
  <si>
    <t>UT0911</t>
  </si>
  <si>
    <t>UT0912</t>
  </si>
  <si>
    <t>UT0916</t>
  </si>
  <si>
    <t>UT0917</t>
  </si>
  <si>
    <t>UT0921</t>
  </si>
  <si>
    <t>UT0948</t>
  </si>
  <si>
    <t>UT0949</t>
  </si>
  <si>
    <t>UT0950</t>
  </si>
  <si>
    <t>UT0951</t>
  </si>
  <si>
    <t>UT0962</t>
  </si>
  <si>
    <t>UT0973</t>
  </si>
  <si>
    <t>UT0984</t>
  </si>
  <si>
    <t>UT0992</t>
  </si>
  <si>
    <t>UT0993</t>
  </si>
  <si>
    <t>UT0994</t>
  </si>
  <si>
    <t>UT0995</t>
  </si>
  <si>
    <t>UT0996</t>
  </si>
  <si>
    <t>UT0997</t>
  </si>
  <si>
    <t>UT0998</t>
  </si>
  <si>
    <t>UT0999</t>
  </si>
  <si>
    <t>UT1684</t>
  </si>
  <si>
    <t>UT1703</t>
  </si>
  <si>
    <t>UT1707</t>
  </si>
  <si>
    <t>UT1716</t>
  </si>
  <si>
    <t>UT1799</t>
  </si>
  <si>
    <t>UT1802</t>
  </si>
  <si>
    <t>UT1808</t>
  </si>
  <si>
    <t>UT1809</t>
  </si>
  <si>
    <t>UT1810</t>
  </si>
  <si>
    <t>UT1812</t>
  </si>
  <si>
    <t>UT1870</t>
  </si>
  <si>
    <t>UT1904</t>
  </si>
  <si>
    <t>UT1907</t>
  </si>
  <si>
    <t>UT1908</t>
  </si>
  <si>
    <t>UT1909</t>
  </si>
  <si>
    <t>UT1911</t>
  </si>
  <si>
    <t>UT1917</t>
  </si>
  <si>
    <t>UT1991</t>
  </si>
  <si>
    <t>UT1996</t>
  </si>
  <si>
    <t>UT1997</t>
  </si>
  <si>
    <t>UT1998</t>
  </si>
  <si>
    <t>UT2808</t>
  </si>
  <si>
    <t>UT2944</t>
  </si>
  <si>
    <t>UU0613</t>
  </si>
  <si>
    <t>UU0614</t>
  </si>
  <si>
    <t>UU0615</t>
  </si>
  <si>
    <t>UU0616</t>
  </si>
  <si>
    <t>UU0621</t>
  </si>
  <si>
    <t>UU0624</t>
  </si>
  <si>
    <t>UU0626</t>
  </si>
  <si>
    <t>UU0633</t>
  </si>
  <si>
    <t>UU0653</t>
  </si>
  <si>
    <t>UU0654</t>
  </si>
  <si>
    <t>UU0660</t>
  </si>
  <si>
    <t>UU0662</t>
  </si>
  <si>
    <t>UU0664</t>
  </si>
  <si>
    <t>UU0677</t>
  </si>
  <si>
    <t>UU0693</t>
  </si>
  <si>
    <t>UU0701</t>
  </si>
  <si>
    <t>UU0702</t>
  </si>
  <si>
    <t>UU0704</t>
  </si>
  <si>
    <t>UU0708</t>
  </si>
  <si>
    <t>UU0709</t>
  </si>
  <si>
    <t>UU0712</t>
  </si>
  <si>
    <t>UU0714</t>
  </si>
  <si>
    <t>UU0715</t>
  </si>
  <si>
    <t>UU0716</t>
  </si>
  <si>
    <t>UU0717</t>
  </si>
  <si>
    <t>UU0718</t>
  </si>
  <si>
    <t>UU0724</t>
  </si>
  <si>
    <t>UU0727</t>
  </si>
  <si>
    <t>UU0731</t>
  </si>
  <si>
    <t>UU0750</t>
  </si>
  <si>
    <t>UU0751</t>
  </si>
  <si>
    <t>UU0761</t>
  </si>
  <si>
    <t>UU0764</t>
  </si>
  <si>
    <t>UU0766</t>
  </si>
  <si>
    <t>UU0767</t>
  </si>
  <si>
    <t>UU0772</t>
  </si>
  <si>
    <t>UU0775</t>
  </si>
  <si>
    <t>UU0776</t>
  </si>
  <si>
    <t>UU0777</t>
  </si>
  <si>
    <t>UU0784</t>
  </si>
  <si>
    <t>UU0792</t>
  </si>
  <si>
    <t>UU0802</t>
  </si>
  <si>
    <t>UU0803</t>
  </si>
  <si>
    <t>UU0807</t>
  </si>
  <si>
    <t>UU0808</t>
  </si>
  <si>
    <t>UU0812</t>
  </si>
  <si>
    <t>UU0818</t>
  </si>
  <si>
    <t>UU0831</t>
  </si>
  <si>
    <t>UU0833</t>
  </si>
  <si>
    <t>UU0902</t>
  </si>
  <si>
    <t>UU0904</t>
  </si>
  <si>
    <t>UU0907</t>
  </si>
  <si>
    <t>UU0909</t>
  </si>
  <si>
    <t>UU0910</t>
  </si>
  <si>
    <t>UU0911</t>
  </si>
  <si>
    <t>UU0912</t>
  </si>
  <si>
    <t>UU0913</t>
  </si>
  <si>
    <t>UU0914</t>
  </si>
  <si>
    <t>UU0915</t>
  </si>
  <si>
    <t>UU0931</t>
  </si>
  <si>
    <t>UU0933</t>
  </si>
  <si>
    <t>UU0965</t>
  </si>
  <si>
    <t>UU0973</t>
  </si>
  <si>
    <t>UU0990</t>
  </si>
  <si>
    <t>UU0992</t>
  </si>
  <si>
    <t>UU2633</t>
  </si>
  <si>
    <t>UU2714</t>
  </si>
  <si>
    <t>UU2812</t>
  </si>
  <si>
    <t>UU2818</t>
  </si>
  <si>
    <t>UU2906</t>
  </si>
  <si>
    <t>UU2940</t>
  </si>
  <si>
    <t>UU3777</t>
  </si>
  <si>
    <t>UU4554</t>
  </si>
  <si>
    <t>UV0132</t>
  </si>
  <si>
    <t>UV0615</t>
  </si>
  <si>
    <t>UV0623</t>
  </si>
  <si>
    <t>UV0625</t>
  </si>
  <si>
    <t>UV0627</t>
  </si>
  <si>
    <t>UV0632</t>
  </si>
  <si>
    <t>UV0634</t>
  </si>
  <si>
    <t>UV0637</t>
  </si>
  <si>
    <t>UV0651</t>
  </si>
  <si>
    <t>UV0653</t>
  </si>
  <si>
    <t>UV0654</t>
  </si>
  <si>
    <t>UV0665</t>
  </si>
  <si>
    <t>UV0673</t>
  </si>
  <si>
    <t>UV0676</t>
  </si>
  <si>
    <t>UV0677</t>
  </si>
  <si>
    <t>UV0680</t>
  </si>
  <si>
    <t>UV0706</t>
  </si>
  <si>
    <t>UV0707</t>
  </si>
  <si>
    <t>UV0709</t>
  </si>
  <si>
    <t>UV0710</t>
  </si>
  <si>
    <t>UV0711</t>
  </si>
  <si>
    <t>UV0713</t>
  </si>
  <si>
    <t>UV0714</t>
  </si>
  <si>
    <t>UV0717</t>
  </si>
  <si>
    <t>UV0720</t>
  </si>
  <si>
    <t>UV0721</t>
  </si>
  <si>
    <t>UV0734</t>
  </si>
  <si>
    <t>UV0743</t>
  </si>
  <si>
    <t>UV0747</t>
  </si>
  <si>
    <t>UV0748</t>
  </si>
  <si>
    <t>UV0751</t>
  </si>
  <si>
    <t>UV0752</t>
  </si>
  <si>
    <t>UV0756</t>
  </si>
  <si>
    <t>UV0758</t>
  </si>
  <si>
    <t>UV0760</t>
  </si>
  <si>
    <t>UV0761</t>
  </si>
  <si>
    <t>UV0768</t>
  </si>
  <si>
    <t>UV0770</t>
  </si>
  <si>
    <t>UV0772</t>
  </si>
  <si>
    <t>UV0786</t>
  </si>
  <si>
    <t>UV0792</t>
  </si>
  <si>
    <t>UV0798</t>
  </si>
  <si>
    <t>UV0802</t>
  </si>
  <si>
    <t>UV0804</t>
  </si>
  <si>
    <t>UV0806</t>
  </si>
  <si>
    <t>UV0808</t>
  </si>
  <si>
    <t>UV0809</t>
  </si>
  <si>
    <t>UV0811</t>
  </si>
  <si>
    <t>UV0812</t>
  </si>
  <si>
    <t>UV0830</t>
  </si>
  <si>
    <t>UV0832</t>
  </si>
  <si>
    <t>UV0835</t>
  </si>
  <si>
    <t>UV0836</t>
  </si>
  <si>
    <t>UV0838</t>
  </si>
  <si>
    <t>UV0839</t>
  </si>
  <si>
    <t>UV0841</t>
  </si>
  <si>
    <t>UV0847</t>
  </si>
  <si>
    <t>UV0848</t>
  </si>
  <si>
    <t>UV0852</t>
  </si>
  <si>
    <t>UV0880</t>
  </si>
  <si>
    <t>UV0881</t>
  </si>
  <si>
    <t>UV0900</t>
  </si>
  <si>
    <t>UV0902</t>
  </si>
  <si>
    <t>UV0904</t>
  </si>
  <si>
    <t>UV0905</t>
  </si>
  <si>
    <t>UV0906</t>
  </si>
  <si>
    <t>UV0907</t>
  </si>
  <si>
    <t>UV0910</t>
  </si>
  <si>
    <t>UV0911</t>
  </si>
  <si>
    <t>UV0912</t>
  </si>
  <si>
    <t>UV0914</t>
  </si>
  <si>
    <t>UV0921</t>
  </si>
  <si>
    <t>UV0922</t>
  </si>
  <si>
    <t>UV0924</t>
  </si>
  <si>
    <t>UV0931</t>
  </si>
  <si>
    <t>UV0933</t>
  </si>
  <si>
    <t>UV0935</t>
  </si>
  <si>
    <t>UV0936</t>
  </si>
  <si>
    <t>UV0937</t>
  </si>
  <si>
    <t>UV0951</t>
  </si>
  <si>
    <t>UV0991</t>
  </si>
  <si>
    <t>UV0992</t>
  </si>
  <si>
    <t>UV0997</t>
  </si>
  <si>
    <t>UY0594</t>
  </si>
  <si>
    <t>UY0600</t>
  </si>
  <si>
    <t>UY0655</t>
  </si>
  <si>
    <t>UY0663</t>
  </si>
  <si>
    <t>UY0683</t>
  </si>
  <si>
    <t>UY0687</t>
  </si>
  <si>
    <t>UY0696</t>
  </si>
  <si>
    <t>UY0700</t>
  </si>
  <si>
    <t>UY0702</t>
  </si>
  <si>
    <t>UY0721</t>
  </si>
  <si>
    <t>UY0740</t>
  </si>
  <si>
    <t>UY0742</t>
  </si>
  <si>
    <t>UY0746</t>
  </si>
  <si>
    <t>UY0755</t>
  </si>
  <si>
    <t>UY0764</t>
  </si>
  <si>
    <t>UY0766</t>
  </si>
  <si>
    <t>UY0769</t>
  </si>
  <si>
    <t>UY0783</t>
  </si>
  <si>
    <t>UY0784</t>
  </si>
  <si>
    <t>UY0788</t>
  </si>
  <si>
    <t>UY0789</t>
  </si>
  <si>
    <t>UY0792</t>
  </si>
  <si>
    <t>UY0794</t>
  </si>
  <si>
    <t>UY0795</t>
  </si>
  <si>
    <t>UY0798</t>
  </si>
  <si>
    <t>UY0799</t>
  </si>
  <si>
    <t>UY0800</t>
  </si>
  <si>
    <t>UY0801</t>
  </si>
  <si>
    <t>UY0802</t>
  </si>
  <si>
    <t>UY0807</t>
  </si>
  <si>
    <t>UY0808</t>
  </si>
  <si>
    <t>UY0810</t>
  </si>
  <si>
    <t>UY0811</t>
  </si>
  <si>
    <t>UY0814</t>
  </si>
  <si>
    <t>UY0821</t>
  </si>
  <si>
    <t>UY0829</t>
  </si>
  <si>
    <t>UY0840</t>
  </si>
  <si>
    <t>UY0850</t>
  </si>
  <si>
    <t>UY0851</t>
  </si>
  <si>
    <t>UY0855</t>
  </si>
  <si>
    <t>UY0888</t>
  </si>
  <si>
    <t>UY0890</t>
  </si>
  <si>
    <t>UY0891</t>
  </si>
  <si>
    <t>UY0892</t>
  </si>
  <si>
    <t>UY0893</t>
  </si>
  <si>
    <t>UY0894</t>
  </si>
  <si>
    <t>UY0899</t>
  </si>
  <si>
    <t>UY0901</t>
  </si>
  <si>
    <t>UY0903</t>
  </si>
  <si>
    <t>UY0904</t>
  </si>
  <si>
    <t>UY0905</t>
  </si>
  <si>
    <t>UY0906</t>
  </si>
  <si>
    <t>UY0907</t>
  </si>
  <si>
    <t>UY0908</t>
  </si>
  <si>
    <t>UY0910</t>
  </si>
  <si>
    <t>UY0914</t>
  </si>
  <si>
    <t>UY0915</t>
  </si>
  <si>
    <t>UY0917</t>
  </si>
  <si>
    <t>UY0919</t>
  </si>
  <si>
    <t>UY0920</t>
  </si>
  <si>
    <t>UY0928</t>
  </si>
  <si>
    <t>UY0929</t>
  </si>
  <si>
    <t>UY0939</t>
  </si>
  <si>
    <t>UY0940</t>
  </si>
  <si>
    <t>UY0950</t>
  </si>
  <si>
    <t>UY0981</t>
  </si>
  <si>
    <t>UY0982</t>
  </si>
  <si>
    <t>UY0983</t>
  </si>
  <si>
    <t>UY0989</t>
  </si>
  <si>
    <t>UY0990</t>
  </si>
  <si>
    <t>UY0991</t>
  </si>
  <si>
    <t>UY0993</t>
  </si>
  <si>
    <t>UY0995</t>
  </si>
  <si>
    <t>UY0997</t>
  </si>
  <si>
    <t>UY0998</t>
  </si>
  <si>
    <t>UY0999</t>
  </si>
  <si>
    <t>UY1622</t>
  </si>
  <si>
    <t>UY1640</t>
  </si>
  <si>
    <t>UY1641</t>
  </si>
  <si>
    <t>UY1647</t>
  </si>
  <si>
    <t>UY1687</t>
  </si>
  <si>
    <t>UY1700</t>
  </si>
  <si>
    <t>UY1703</t>
  </si>
  <si>
    <t>UY1712</t>
  </si>
  <si>
    <t>UY1766</t>
  </si>
  <si>
    <t>UY1789</t>
  </si>
  <si>
    <t>UY1800</t>
  </si>
  <si>
    <t>UY1802</t>
  </si>
  <si>
    <t>UY1803</t>
  </si>
  <si>
    <t>UY1806</t>
  </si>
  <si>
    <t>UY1807</t>
  </si>
  <si>
    <t>UY1810</t>
  </si>
  <si>
    <t>UY1814</t>
  </si>
  <si>
    <t>UY1815</t>
  </si>
  <si>
    <t>UY1817</t>
  </si>
  <si>
    <t>UY1819</t>
  </si>
  <si>
    <t>UY1820</t>
  </si>
  <si>
    <t>UY1821</t>
  </si>
  <si>
    <t>UY1824</t>
  </si>
  <si>
    <t>UY1830</t>
  </si>
  <si>
    <t>UY1831</t>
  </si>
  <si>
    <t>UY1832</t>
  </si>
  <si>
    <t>UY1834</t>
  </si>
  <si>
    <t>UY1841</t>
  </si>
  <si>
    <t>UY1851</t>
  </si>
  <si>
    <t>UY1852</t>
  </si>
  <si>
    <t>UY1853</t>
  </si>
  <si>
    <t>UY1868</t>
  </si>
  <si>
    <t>UY1902</t>
  </si>
  <si>
    <t>UY1903</t>
  </si>
  <si>
    <t>UY1904</t>
  </si>
  <si>
    <t>UY1906</t>
  </si>
  <si>
    <t>UY1908</t>
  </si>
  <si>
    <t>UY1911</t>
  </si>
  <si>
    <t>UY1918</t>
  </si>
  <si>
    <t>UY1919</t>
  </si>
  <si>
    <t>UY1920</t>
  </si>
  <si>
    <t>UY1921</t>
  </si>
  <si>
    <t>UY1925</t>
  </si>
  <si>
    <t>UY1929</t>
  </si>
  <si>
    <t>UY1930</t>
  </si>
  <si>
    <t>UY1940</t>
  </si>
  <si>
    <t>UY1941</t>
  </si>
  <si>
    <t>UY1951</t>
  </si>
  <si>
    <t>UY1988</t>
  </si>
  <si>
    <t>UY1991</t>
  </si>
  <si>
    <t>UY1994</t>
  </si>
  <si>
    <t>UY2746</t>
  </si>
  <si>
    <t>UY2800</t>
  </si>
  <si>
    <t>UY2801</t>
  </si>
  <si>
    <t>UY2809</t>
  </si>
  <si>
    <t>UY2821</t>
  </si>
  <si>
    <t>UY2830</t>
  </si>
  <si>
    <t>UY2850</t>
  </si>
  <si>
    <t>UY2877</t>
  </si>
  <si>
    <t>UY2917</t>
  </si>
  <si>
    <t>UY2921</t>
  </si>
  <si>
    <t>UY2922</t>
  </si>
  <si>
    <t>UY2938</t>
  </si>
  <si>
    <t>UY2940</t>
  </si>
  <si>
    <t>UY2942</t>
  </si>
  <si>
    <t>UY3800</t>
  </si>
  <si>
    <t>UY3922</t>
  </si>
  <si>
    <t>UL2824</t>
  </si>
  <si>
    <t>UL3745</t>
  </si>
  <si>
    <t>UN0503</t>
  </si>
  <si>
    <t>UT0890</t>
  </si>
  <si>
    <t>UA6355</t>
  </si>
  <si>
    <t>UA0551</t>
  </si>
  <si>
    <t>UA0552</t>
  </si>
  <si>
    <t>UA0580</t>
  </si>
  <si>
    <t>UA0614</t>
  </si>
  <si>
    <t>UA0724</t>
  </si>
  <si>
    <t>UA0737</t>
  </si>
  <si>
    <t>UA0742</t>
  </si>
  <si>
    <t>UA0777</t>
  </si>
  <si>
    <t>UA0779</t>
  </si>
  <si>
    <t>UA0800</t>
  </si>
  <si>
    <t>UA0807</t>
  </si>
  <si>
    <t>UA0862</t>
  </si>
  <si>
    <t>UA0868</t>
  </si>
  <si>
    <t>UA0872</t>
  </si>
  <si>
    <t>UA0873</t>
  </si>
  <si>
    <t>UA0884</t>
  </si>
  <si>
    <t>UA0891</t>
  </si>
  <si>
    <t>UA0901</t>
  </si>
  <si>
    <t>UA0924</t>
  </si>
  <si>
    <t>UA0926</t>
  </si>
  <si>
    <t>UA0940</t>
  </si>
  <si>
    <t>UA0968</t>
  </si>
  <si>
    <t>UA0989</t>
  </si>
  <si>
    <t>UA0991</t>
  </si>
  <si>
    <t>UA1504</t>
  </si>
  <si>
    <t>UA1525</t>
  </si>
  <si>
    <t>UA1548</t>
  </si>
  <si>
    <t>UA1614</t>
  </si>
  <si>
    <t>UA1754</t>
  </si>
  <si>
    <t>UA1769</t>
  </si>
  <si>
    <t>UA1770</t>
  </si>
  <si>
    <t>UA1783</t>
  </si>
  <si>
    <t>UA1785</t>
  </si>
  <si>
    <t>UA1823</t>
  </si>
  <si>
    <t>UA1831</t>
  </si>
  <si>
    <t>UA1840</t>
  </si>
  <si>
    <t>UA1843</t>
  </si>
  <si>
    <t>UA1851</t>
  </si>
  <si>
    <t>UA1861</t>
  </si>
  <si>
    <t>UA1867</t>
  </si>
  <si>
    <t>UA1877</t>
  </si>
  <si>
    <t>UA1886</t>
  </si>
  <si>
    <t>UA1887</t>
  </si>
  <si>
    <t>UA1894</t>
  </si>
  <si>
    <t>UA1896</t>
  </si>
  <si>
    <t>UA1911</t>
  </si>
  <si>
    <t>UA1919</t>
  </si>
  <si>
    <t>UA1922</t>
  </si>
  <si>
    <t>UA1931</t>
  </si>
  <si>
    <t>UA1937</t>
  </si>
  <si>
    <t>UA1987</t>
  </si>
  <si>
    <t>UA2597</t>
  </si>
  <si>
    <t>UA2724</t>
  </si>
  <si>
    <t>UA2752</t>
  </si>
  <si>
    <t>UA2766</t>
  </si>
  <si>
    <t>UA2769</t>
  </si>
  <si>
    <t>UA2884</t>
  </si>
  <si>
    <t>UA2886</t>
  </si>
  <si>
    <t>UA2900</t>
  </si>
  <si>
    <t>UA2906</t>
  </si>
  <si>
    <t>UA2918</t>
  </si>
  <si>
    <t>UA2922</t>
  </si>
  <si>
    <t>UA2937</t>
  </si>
  <si>
    <t>UA2941</t>
  </si>
  <si>
    <t>UA2942</t>
  </si>
  <si>
    <t>UA2961</t>
  </si>
  <si>
    <t>UA2975</t>
  </si>
  <si>
    <t>UA2988</t>
  </si>
  <si>
    <t>UA3506</t>
  </si>
  <si>
    <t>UA3546</t>
  </si>
  <si>
    <t>UA3563</t>
  </si>
  <si>
    <t>UA3710</t>
  </si>
  <si>
    <t>UA3734</t>
  </si>
  <si>
    <t>UA3784</t>
  </si>
  <si>
    <t>UA3883</t>
  </si>
  <si>
    <t>UA3886</t>
  </si>
  <si>
    <t>UA3931</t>
  </si>
  <si>
    <t>UA3956</t>
  </si>
  <si>
    <t>UA4503</t>
  </si>
  <si>
    <t>UA4550</t>
  </si>
  <si>
    <t>UA4562</t>
  </si>
  <si>
    <t>UA4563</t>
  </si>
  <si>
    <t>UA4701</t>
  </si>
  <si>
    <t>UA4809</t>
  </si>
  <si>
    <t>UA4824</t>
  </si>
  <si>
    <t>UA4852</t>
  </si>
  <si>
    <t>UA4935</t>
  </si>
  <si>
    <t>UA5746</t>
  </si>
  <si>
    <t>UA5749</t>
  </si>
  <si>
    <t>UA5752</t>
  </si>
  <si>
    <t>UA5761</t>
  </si>
  <si>
    <t>UA5765</t>
  </si>
  <si>
    <t>UA5810</t>
  </si>
  <si>
    <t>UA5847</t>
  </si>
  <si>
    <t>UA5901</t>
  </si>
  <si>
    <t>UA5903</t>
  </si>
  <si>
    <t>UA5917</t>
  </si>
  <si>
    <t>UA5974</t>
  </si>
  <si>
    <t>UA5990</t>
  </si>
  <si>
    <t>UB0601</t>
  </si>
  <si>
    <t>UB0655</t>
  </si>
  <si>
    <t>UB0829</t>
  </si>
  <si>
    <t>UB1609</t>
  </si>
  <si>
    <t>UB1721</t>
  </si>
  <si>
    <t>UB1751</t>
  </si>
  <si>
    <t>UB1927</t>
  </si>
  <si>
    <t>UB2694</t>
  </si>
  <si>
    <t>UC0667</t>
  </si>
  <si>
    <t>UC0729</t>
  </si>
  <si>
    <t>UF1707  </t>
  </si>
  <si>
    <t>UH0959</t>
  </si>
  <si>
    <t>UL0711</t>
  </si>
  <si>
    <t>UL0713</t>
  </si>
  <si>
    <t>UL0714</t>
  </si>
  <si>
    <t>UL0730</t>
  </si>
  <si>
    <t>UL0773</t>
  </si>
  <si>
    <t>UL0804</t>
  </si>
  <si>
    <t>UL0807</t>
  </si>
  <si>
    <t>UL0808</t>
  </si>
  <si>
    <t>UL0812</t>
  </si>
  <si>
    <t>UL0836</t>
  </si>
  <si>
    <t>UL0842</t>
  </si>
  <si>
    <t>UL0846</t>
  </si>
  <si>
    <t>UL0852</t>
  </si>
  <si>
    <t>UL0911</t>
  </si>
  <si>
    <t>UL0921</t>
  </si>
  <si>
    <t>UL0934</t>
  </si>
  <si>
    <t>UL0949</t>
  </si>
  <si>
    <t>UL0965</t>
  </si>
  <si>
    <t>UL1704</t>
  </si>
  <si>
    <t>UL1821</t>
  </si>
  <si>
    <t>UL1833</t>
  </si>
  <si>
    <t>UL1835</t>
  </si>
  <si>
    <t>UL1837</t>
  </si>
  <si>
    <t>UL2671</t>
  </si>
  <si>
    <t>UL2718</t>
  </si>
  <si>
    <t>UL2724</t>
  </si>
  <si>
    <t>UL2800</t>
  </si>
  <si>
    <t>UL2825</t>
  </si>
  <si>
    <t>UL2841</t>
  </si>
  <si>
    <t>UL2921</t>
  </si>
  <si>
    <t>UL3708</t>
  </si>
  <si>
    <t>UL3722</t>
  </si>
  <si>
    <t>UL3772</t>
  </si>
  <si>
    <t>UL3806</t>
  </si>
  <si>
    <t>UL3808</t>
  </si>
  <si>
    <t>UL3839</t>
  </si>
  <si>
    <t>UL4645</t>
  </si>
  <si>
    <t>UL4710</t>
  </si>
  <si>
    <t>UL4822</t>
  </si>
  <si>
    <t>UL4830</t>
  </si>
  <si>
    <t>UM0743</t>
  </si>
  <si>
    <t>UM0811</t>
  </si>
  <si>
    <t>UM0813</t>
  </si>
  <si>
    <t>UM0815</t>
  </si>
  <si>
    <t>UM0819</t>
  </si>
  <si>
    <t>UM0856</t>
  </si>
  <si>
    <t>UM0914</t>
  </si>
  <si>
    <t>UM0923</t>
  </si>
  <si>
    <t>UM0995</t>
  </si>
  <si>
    <t>UM1938</t>
  </si>
  <si>
    <t>UM1939</t>
  </si>
  <si>
    <t>UM1940</t>
  </si>
  <si>
    <t>UM1941</t>
  </si>
  <si>
    <t>UM3627</t>
  </si>
  <si>
    <t>UM4704</t>
  </si>
  <si>
    <t>UN0808</t>
  </si>
  <si>
    <t>UN0858</t>
  </si>
  <si>
    <t>UN0872</t>
  </si>
  <si>
    <t>UN1643</t>
  </si>
  <si>
    <t>UN1716</t>
  </si>
  <si>
    <t>UN1743</t>
  </si>
  <si>
    <t>UO0621</t>
  </si>
  <si>
    <t>UO0631</t>
  </si>
  <si>
    <t>UO0635</t>
  </si>
  <si>
    <t>UO0660</t>
  </si>
  <si>
    <t>UO0734</t>
  </si>
  <si>
    <t>UO0748</t>
  </si>
  <si>
    <t>UO0750</t>
  </si>
  <si>
    <t>UO0776</t>
  </si>
  <si>
    <t>UO0779</t>
  </si>
  <si>
    <t>UO0787</t>
  </si>
  <si>
    <t>UO0803</t>
  </si>
  <si>
    <t>UO0808</t>
  </si>
  <si>
    <t>UO0816</t>
  </si>
  <si>
    <t>UO0831</t>
  </si>
  <si>
    <t>UO0840</t>
  </si>
  <si>
    <t>UO0850</t>
  </si>
  <si>
    <t>UO0851</t>
  </si>
  <si>
    <t>UO0881</t>
  </si>
  <si>
    <t>UO0891</t>
  </si>
  <si>
    <t>UO0933</t>
  </si>
  <si>
    <t>UO0936</t>
  </si>
  <si>
    <t>UO1994</t>
  </si>
  <si>
    <t>UO2417</t>
  </si>
  <si>
    <t>UO2601</t>
  </si>
  <si>
    <t>UO2724</t>
  </si>
  <si>
    <t>UO2794</t>
  </si>
  <si>
    <t>UO3656</t>
  </si>
  <si>
    <t>UO3701</t>
  </si>
  <si>
    <t>UO3702</t>
  </si>
  <si>
    <t>UO3704</t>
  </si>
  <si>
    <t>UO3709</t>
  </si>
  <si>
    <t>UO3714</t>
  </si>
  <si>
    <t>UO3761</t>
  </si>
  <si>
    <t>UO3813</t>
  </si>
  <si>
    <t>UO3830</t>
  </si>
  <si>
    <t>UO3872</t>
  </si>
  <si>
    <t>UO3879</t>
  </si>
  <si>
    <t>UO3880</t>
  </si>
  <si>
    <t>UO3889</t>
  </si>
  <si>
    <t>UO4623</t>
  </si>
  <si>
    <t>UO4648</t>
  </si>
  <si>
    <t>UO4662</t>
  </si>
  <si>
    <t>UO4679</t>
  </si>
  <si>
    <t>UO4685</t>
  </si>
  <si>
    <t>UO4704</t>
  </si>
  <si>
    <t>UO4723</t>
  </si>
  <si>
    <t>UO4754</t>
  </si>
  <si>
    <t>UO4755</t>
  </si>
  <si>
    <t>UR0803</t>
  </si>
  <si>
    <t>UR0877</t>
  </si>
  <si>
    <t>UR0898</t>
  </si>
  <si>
    <t>UR1993</t>
  </si>
  <si>
    <t>UR2797</t>
  </si>
  <si>
    <t>UT0870</t>
  </si>
  <si>
    <t>UT0901</t>
  </si>
  <si>
    <t>UT0991</t>
  </si>
  <si>
    <t>UV0842</t>
  </si>
  <si>
    <t>UV0903</t>
  </si>
  <si>
    <t>UV0909</t>
  </si>
  <si>
    <t>UY0741</t>
  </si>
  <si>
    <t>UY0996</t>
  </si>
  <si>
    <t>UY1603</t>
  </si>
  <si>
    <t>UY1722</t>
  </si>
  <si>
    <t>UY1808</t>
  </si>
  <si>
    <t>UY1813</t>
  </si>
  <si>
    <t>UY2808</t>
  </si>
  <si>
    <t>UA2804</t>
  </si>
  <si>
    <t>UB3981</t>
  </si>
  <si>
    <t>UN0871</t>
  </si>
  <si>
    <t>UN0935</t>
  </si>
  <si>
    <t>UN1808</t>
  </si>
  <si>
    <t>UN3910</t>
  </si>
  <si>
    <t>UO0675</t>
  </si>
  <si>
    <t>UO2687</t>
  </si>
  <si>
    <t>Dismantling</t>
  </si>
  <si>
    <t>Installation</t>
  </si>
  <si>
    <t>Difference</t>
  </si>
  <si>
    <t>Weight,kg</t>
  </si>
  <si>
    <t>Area,m2</t>
  </si>
  <si>
    <t>7. Оптичні кабелі виробника Ericsson підлягають демонтажу,  оптичні кабелі виробника HUAWEI перевикористовуються</t>
  </si>
  <si>
    <t>2.Джампери повинні мати мінімальну довжину та не повинні перевищувати сумарну довжину 10 м від блоку RRU до антени (усі винятки повинні бути узгоджені з радіопланером ГО Київстар).</t>
  </si>
  <si>
    <t>TTS-T172718DEI-65FT2V03 Pipe / Tongyu</t>
  </si>
  <si>
    <t>TTS-T172718DEI-65FT2V03</t>
  </si>
  <si>
    <t>(1450+360)×Φ430/70kg/ 18×4.3-10-Female</t>
  </si>
  <si>
    <t>3XXX Pol Tube Antenna 3×3×1710-2690MHz 65° 18dBi 2°-12° Replaceable RET</t>
  </si>
  <si>
    <t>3LLLOX312P-2C</t>
  </si>
  <si>
    <t>2200(Length)×580(Wide)×700(High)/ 98kg/ 18×4.3-10 Female</t>
  </si>
  <si>
    <t>5046010-042</t>
  </si>
  <si>
    <t>PCS/шт. - для нових DCDU16D-02</t>
  </si>
  <si>
    <t xml:space="preserve">від 0 до 70м для RRU5516t та RR5818 </t>
  </si>
  <si>
    <t>BBU3900_3910</t>
  </si>
  <si>
    <t>BBU5900</t>
  </si>
  <si>
    <r>
      <t>Споживання при</t>
    </r>
    <r>
      <rPr>
        <b/>
        <sz val="11"/>
        <color rgb="FFFF0000"/>
        <rFont val="Calibri"/>
        <family val="2"/>
        <scheme val="minor"/>
      </rPr>
      <t xml:space="preserve"> 60%</t>
    </r>
  </si>
  <si>
    <r>
      <t xml:space="preserve">Сумарне споживання при </t>
    </r>
    <r>
      <rPr>
        <b/>
        <sz val="11"/>
        <color rgb="FFFF0000"/>
        <rFont val="Calibri"/>
        <family val="2"/>
        <scheme val="minor"/>
      </rPr>
      <t>60%</t>
    </r>
  </si>
  <si>
    <r>
      <t xml:space="preserve">Потужність  </t>
    </r>
    <r>
      <rPr>
        <b/>
        <sz val="11"/>
        <color rgb="FFFF0000"/>
        <rFont val="Calibri"/>
        <family val="2"/>
        <scheme val="minor"/>
      </rPr>
      <t>60%</t>
    </r>
    <r>
      <rPr>
        <b/>
        <sz val="11"/>
        <color theme="1"/>
        <rFont val="Calibri"/>
        <family val="2"/>
        <scheme val="minor"/>
      </rPr>
      <t xml:space="preserve"> W</t>
    </r>
  </si>
  <si>
    <t>Різниця = Існуючі - Проєктовані</t>
  </si>
  <si>
    <r>
      <t xml:space="preserve">Automatic </t>
    </r>
    <r>
      <rPr>
        <b/>
        <sz val="11"/>
        <color theme="1"/>
        <rFont val="Calibri"/>
        <family val="2"/>
      </rPr>
      <t>circuit breaker</t>
    </r>
    <r>
      <rPr>
        <sz val="11"/>
        <color theme="1"/>
        <rFont val="Calibri"/>
        <family val="2"/>
      </rPr>
      <t xml:space="preserve"> MCB С125А/1P</t>
    </r>
  </si>
  <si>
    <t>16A*</t>
  </si>
  <si>
    <t>Драбинний, завантажено</t>
  </si>
  <si>
    <t>вільний</t>
  </si>
  <si>
    <t>Майданчик в наявності</t>
  </si>
  <si>
    <t>KRY12168/1</t>
  </si>
  <si>
    <t>HW02311TBA</t>
  </si>
  <si>
    <t>HW4070097</t>
  </si>
  <si>
    <t>RRU 3959 Multi-mode 1800 MHz/ Huawei</t>
  </si>
  <si>
    <t>RET-unit for Kathrein antennas*</t>
  </si>
  <si>
    <t>RRU 5909 900 MHz (2x60 Wt) 4.3-10 / HW</t>
  </si>
  <si>
    <t>RET-cable for Huawei RRU DB9-port, L=5 m</t>
  </si>
  <si>
    <t>HW02311BYE</t>
  </si>
  <si>
    <t>Кабель живлення</t>
  </si>
  <si>
    <t>м</t>
  </si>
  <si>
    <t>Тернопільська обл., Кременецький р-н, м. Кременець</t>
  </si>
  <si>
    <t>50°04'37.00"</t>
  </si>
  <si>
    <t>25°44'55.00"</t>
  </si>
  <si>
    <t>Контейнер</t>
  </si>
  <si>
    <t>TER150A/GT0950A</t>
  </si>
  <si>
    <t>85</t>
  </si>
  <si>
    <t>0</t>
  </si>
  <si>
    <t>3</t>
  </si>
  <si>
    <t>TDJ-709018DEI-65Fv03</t>
  </si>
  <si>
    <t>TER150B/GT0950B</t>
  </si>
  <si>
    <t>265</t>
  </si>
  <si>
    <t>GT150C/GT0950M</t>
  </si>
  <si>
    <t>350</t>
  </si>
  <si>
    <t>Br2UPX0307P-C+30</t>
  </si>
  <si>
    <t>TER150C</t>
  </si>
  <si>
    <t>TER950A/LT0950A</t>
  </si>
  <si>
    <t>RRU3959/RRU3959w</t>
  </si>
  <si>
    <t>TER950B/LT0950B</t>
  </si>
  <si>
    <t>TER950C/LT0950C</t>
  </si>
  <si>
    <t>T0950E/NT0950A</t>
  </si>
  <si>
    <t>HA194518R0v01</t>
  </si>
  <si>
    <t>T0950F/NT0950B</t>
  </si>
  <si>
    <t>T0950G/NT0950C</t>
  </si>
  <si>
    <t>MT0950A</t>
  </si>
  <si>
    <t>MT0950B</t>
  </si>
  <si>
    <t>MT0950C</t>
  </si>
  <si>
    <t>Демонтаж антени та рру</t>
  </si>
  <si>
    <t>4</t>
  </si>
  <si>
    <t>Монтаж антени та радіомодуля</t>
  </si>
  <si>
    <t>TER150C/GT0950C</t>
  </si>
  <si>
    <t>Монтаж радіомодуля</t>
  </si>
  <si>
    <t>Board e2</t>
  </si>
  <si>
    <t>63А*3</t>
  </si>
  <si>
    <t>32A*3</t>
  </si>
  <si>
    <t>25A*4</t>
  </si>
  <si>
    <t>Tr1B*1 вільний*3</t>
  </si>
  <si>
    <t>16A*3</t>
  </si>
  <si>
    <t>10A*2</t>
  </si>
  <si>
    <t>Ав. Освітлення</t>
  </si>
  <si>
    <t>DCDU #1</t>
  </si>
  <si>
    <t>DCDU #2</t>
  </si>
  <si>
    <t>DCDU #3</t>
  </si>
  <si>
    <t>порушена герметизація кабельного вводу</t>
  </si>
  <si>
    <t>відсутні отвори рокстеку</t>
  </si>
  <si>
    <t>шт</t>
  </si>
  <si>
    <t>наявне кріплення</t>
  </si>
  <si>
    <t>HW2120731</t>
  </si>
  <si>
    <t>DC Power Distribution Unit / Huawei</t>
  </si>
  <si>
    <t>27150229/HW</t>
  </si>
  <si>
    <t>Downtilt Kit - A Type / Huawei</t>
  </si>
  <si>
    <t>A194518R0V01</t>
  </si>
  <si>
    <t>A194518R0V01 DCS-UMTS 18 dBi RCU /Huawei</t>
  </si>
  <si>
    <t>KATHREIN-742236</t>
  </si>
  <si>
    <t>без мех. Тілтів</t>
  </si>
  <si>
    <t>HW02311BTE</t>
  </si>
  <si>
    <t>RRU 3959 1800 MHz Wide Band 75 MHz / Ref</t>
  </si>
  <si>
    <t>RDH10247/3</t>
  </si>
  <si>
    <t>Optical SFP 2.5 Gbit/s for RBS 6601</t>
  </si>
  <si>
    <t>RDH10247/2/TRT5916AVLB643</t>
  </si>
  <si>
    <t>TDJ-709018DEI-65FV03</t>
  </si>
  <si>
    <t>TDJ-709018DEI-65FV03 900 MHz 17.4 dB RCU</t>
  </si>
  <si>
    <t>3HE10075AB</t>
  </si>
  <si>
    <t>3HE10075/SYS-7210_SAS-Mxp</t>
  </si>
  <si>
    <t>BROADRADIO/2UPX0307P-C</t>
  </si>
  <si>
    <t>Twin Beam 2 x 900 MHz 18 dBi /Broadradio</t>
  </si>
  <si>
    <t>HW02313TEE</t>
  </si>
  <si>
    <t>RRU 5910 900 MHz 4T4R 4x60 Wt / HW</t>
  </si>
  <si>
    <t>HW02120731</t>
  </si>
  <si>
    <t>HW02312WPR</t>
  </si>
  <si>
    <t>RRU 5901 2100 MHz (4x40 Wt) 4.3-10 / HW</t>
  </si>
  <si>
    <t>Оптичний кабель 70 м</t>
  </si>
  <si>
    <t>HW34060713</t>
  </si>
  <si>
    <t>Optical SFP-module 9.8 Gbit/s / HW</t>
  </si>
  <si>
    <t>125A Проект</t>
  </si>
  <si>
    <t>UBRIb - 1 pcs</t>
  </si>
  <si>
    <t>Use existing board</t>
  </si>
  <si>
    <t>32A*Дем</t>
  </si>
  <si>
    <t>63A*Дем</t>
  </si>
  <si>
    <t>Автомат 63</t>
  </si>
  <si>
    <t>Автомат 32</t>
  </si>
  <si>
    <t>6300Mb/s-1310nm-LC-2km(0.009mm)</t>
  </si>
  <si>
    <t>Перевикористати 6 кабелів</t>
  </si>
  <si>
    <t>5516 60*3=180</t>
  </si>
  <si>
    <t>5517 60*3=180</t>
  </si>
  <si>
    <t>Перевикористати 3 кабелів</t>
  </si>
  <si>
    <t>80</t>
  </si>
  <si>
    <t xml:space="preserve">DCDU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</si>
</sst>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name val="Calibri"/>
      <family val="3"/>
      <charset val="134"/>
      <scheme val="minor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Calibri"/>
      <family val="2"/>
    </font>
    <font>
      <sz val="9"/>
      <name val="Calibri"/>
      <family val="2"/>
    </font>
    <font>
      <b/>
      <sz val="10"/>
      <color theme="1"/>
      <name val="Calibri"/>
      <family val="2"/>
    </font>
    <font>
      <b/>
      <sz val="9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theme="1"/>
      <name val="Calibri"/>
      <family val="2"/>
    </font>
    <font>
      <b/>
      <sz val="13"/>
      <color theme="1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scheme val="minor"/>
    </font>
    <font>
      <sz val="9"/>
      <color rgb="FFFF0000"/>
      <name val="Calibri"/>
      <family val="2"/>
    </font>
    <font>
      <sz val="10"/>
      <color rgb="FFFF0000"/>
      <name val="Calibri"/>
      <family val="2"/>
    </font>
    <font>
      <sz val="12"/>
      <name val="Arial"/>
      <family val="2"/>
      <charset val="204"/>
    </font>
    <font>
      <b/>
      <sz val="12"/>
      <color rgb="FFFF0000"/>
      <name val="Calibri"/>
      <family val="2"/>
    </font>
    <font>
      <sz val="11"/>
      <color rgb="FFFF0000"/>
      <name val="Calibri"/>
      <family val="2"/>
    </font>
    <font>
      <b/>
      <sz val="12"/>
      <name val="Arial"/>
      <family val="2"/>
    </font>
    <font>
      <sz val="11"/>
      <color rgb="FFFF0000"/>
      <name val="Calibri"/>
      <family val="2"/>
      <charset val="204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0.5"/>
      <color theme="1"/>
      <name val="Times New Roman"/>
      <family val="1"/>
    </font>
    <font>
      <b/>
      <sz val="14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</font>
    <font>
      <sz val="11"/>
      <name val="Calibri"/>
      <family val="2"/>
      <charset val="204"/>
      <scheme val="minor"/>
    </font>
    <font>
      <b/>
      <sz val="1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8"/>
      <color rgb="FF000000"/>
      <name val="Segoe UI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FE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9DD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7F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E2EFDA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rgb="FF9BC2E6"/>
      </top>
      <bottom/>
      <diagonal/>
    </border>
    <border>
      <left style="medium">
        <color rgb="FF9BC2E6"/>
      </left>
      <right/>
      <top style="medium">
        <color rgb="FF9BC2E6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4" fillId="0" borderId="0"/>
    <xf numFmtId="0" fontId="6" fillId="0" borderId="0"/>
    <xf numFmtId="0" fontId="7" fillId="0" borderId="0">
      <alignment vertical="center"/>
    </xf>
    <xf numFmtId="0" fontId="8" fillId="0" borderId="0"/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2" fillId="0" borderId="0"/>
    <xf numFmtId="0" fontId="19" fillId="0" borderId="0"/>
    <xf numFmtId="0" fontId="29" fillId="0" borderId="0">
      <alignment vertical="center"/>
    </xf>
    <xf numFmtId="0" fontId="1" fillId="0" borderId="0"/>
    <xf numFmtId="0" fontId="29" fillId="0" borderId="0">
      <alignment vertical="center"/>
    </xf>
  </cellStyleXfs>
  <cellXfs count="610">
    <xf numFmtId="0" fontId="0" fillId="0" borderId="0" xfId="0"/>
    <xf numFmtId="0" fontId="5" fillId="0" borderId="0" xfId="0" applyFont="1"/>
    <xf numFmtId="0" fontId="6" fillId="0" borderId="0" xfId="2"/>
    <xf numFmtId="0" fontId="0" fillId="0" borderId="0" xfId="0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0" xfId="0" applyFont="1"/>
    <xf numFmtId="0" fontId="14" fillId="0" borderId="0" xfId="0" applyFont="1" applyAlignment="1" applyProtection="1">
      <alignment horizontal="center" wrapText="1"/>
      <protection locked="0"/>
    </xf>
    <xf numFmtId="0" fontId="14" fillId="0" borderId="0" xfId="0" applyFont="1"/>
    <xf numFmtId="0" fontId="13" fillId="0" borderId="0" xfId="0" applyFont="1" applyAlignment="1" applyProtection="1">
      <alignment wrapText="1"/>
      <protection locked="0"/>
    </xf>
    <xf numFmtId="0" fontId="10" fillId="0" borderId="3" xfId="0" applyFont="1" applyBorder="1" applyAlignment="1">
      <alignment horizontal="center"/>
    </xf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4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>
      <alignment horizontal="left" wrapText="1"/>
    </xf>
    <xf numFmtId="0" fontId="18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wrapText="1"/>
    </xf>
    <xf numFmtId="0" fontId="6" fillId="0" borderId="0" xfId="2" applyAlignment="1">
      <alignment horizontal="left"/>
    </xf>
    <xf numFmtId="0" fontId="21" fillId="0" borderId="0" xfId="2" applyFont="1"/>
    <xf numFmtId="0" fontId="13" fillId="0" borderId="1" xfId="0" applyFont="1" applyBorder="1" applyAlignment="1">
      <alignment horizontal="center" vertical="center"/>
    </xf>
    <xf numFmtId="0" fontId="23" fillId="0" borderId="0" xfId="0" applyFont="1"/>
    <xf numFmtId="49" fontId="24" fillId="5" borderId="39" xfId="9" applyNumberFormat="1" applyFont="1" applyFill="1" applyBorder="1" applyAlignment="1">
      <alignment horizontal="center" vertical="center"/>
    </xf>
    <xf numFmtId="0" fontId="23" fillId="4" borderId="37" xfId="9" applyFont="1" applyFill="1" applyBorder="1" applyAlignment="1">
      <alignment horizontal="left" vertical="center" wrapText="1"/>
    </xf>
    <xf numFmtId="0" fontId="23" fillId="4" borderId="38" xfId="9" applyFont="1" applyFill="1" applyBorder="1" applyAlignment="1">
      <alignment horizontal="left" vertical="center" wrapText="1"/>
    </xf>
    <xf numFmtId="49" fontId="24" fillId="5" borderId="39" xfId="9" applyNumberFormat="1" applyFont="1" applyFill="1" applyBorder="1" applyAlignment="1">
      <alignment horizontal="center" vertical="center" wrapText="1"/>
    </xf>
    <xf numFmtId="49" fontId="24" fillId="5" borderId="47" xfId="9" applyNumberFormat="1" applyFont="1" applyFill="1" applyBorder="1" applyAlignment="1">
      <alignment horizontal="center" vertical="center" wrapText="1"/>
    </xf>
    <xf numFmtId="49" fontId="24" fillId="5" borderId="40" xfId="9" applyNumberFormat="1" applyFont="1" applyFill="1" applyBorder="1" applyAlignment="1">
      <alignment horizontal="center" vertical="center" wrapText="1"/>
    </xf>
    <xf numFmtId="49" fontId="24" fillId="5" borderId="41" xfId="9" applyNumberFormat="1" applyFont="1" applyFill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 wrapText="1"/>
    </xf>
    <xf numFmtId="0" fontId="6" fillId="0" borderId="0" xfId="2" applyAlignment="1"/>
    <xf numFmtId="0" fontId="21" fillId="0" borderId="0" xfId="2" applyFont="1" applyAlignment="1"/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" fontId="17" fillId="2" borderId="1" xfId="0" applyNumberFormat="1" applyFont="1" applyFill="1" applyBorder="1" applyAlignment="1">
      <alignment horizontal="center" vertical="center" wrapText="1"/>
    </xf>
    <xf numFmtId="0" fontId="23" fillId="10" borderId="57" xfId="0" applyFont="1" applyFill="1" applyBorder="1" applyAlignment="1">
      <alignment horizontal="center" vertical="center"/>
    </xf>
    <xf numFmtId="0" fontId="23" fillId="10" borderId="33" xfId="0" applyFont="1" applyFill="1" applyBorder="1" applyAlignment="1">
      <alignment horizontal="center" vertical="center"/>
    </xf>
    <xf numFmtId="0" fontId="23" fillId="10" borderId="4" xfId="0" applyFont="1" applyFill="1" applyBorder="1" applyAlignment="1">
      <alignment horizontal="center" vertical="center"/>
    </xf>
    <xf numFmtId="0" fontId="23" fillId="10" borderId="35" xfId="0" applyFont="1" applyFill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23" fillId="10" borderId="40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/>
    </xf>
    <xf numFmtId="0" fontId="14" fillId="0" borderId="47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/>
    </xf>
    <xf numFmtId="0" fontId="23" fillId="10" borderId="39" xfId="0" applyFont="1" applyFill="1" applyBorder="1" applyAlignment="1">
      <alignment horizontal="center" vertical="center"/>
    </xf>
    <xf numFmtId="0" fontId="23" fillId="10" borderId="41" xfId="0" applyFont="1" applyFill="1" applyBorder="1" applyAlignment="1">
      <alignment horizontal="center" vertical="center"/>
    </xf>
    <xf numFmtId="0" fontId="14" fillId="0" borderId="41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25" fillId="10" borderId="25" xfId="0" applyFont="1" applyFill="1" applyBorder="1"/>
    <xf numFmtId="0" fontId="26" fillId="10" borderId="23" xfId="0" applyFont="1" applyFill="1" applyBorder="1" applyAlignment="1">
      <alignment horizontal="center"/>
    </xf>
    <xf numFmtId="0" fontId="26" fillId="10" borderId="56" xfId="0" applyFont="1" applyFill="1" applyBorder="1" applyAlignment="1">
      <alignment horizontal="left"/>
    </xf>
    <xf numFmtId="0" fontId="24" fillId="10" borderId="20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23" fillId="17" borderId="37" xfId="9" applyFont="1" applyFill="1" applyBorder="1" applyAlignment="1">
      <alignment horizontal="left" vertical="center" wrapText="1"/>
    </xf>
    <xf numFmtId="0" fontId="23" fillId="17" borderId="38" xfId="9" applyFont="1" applyFill="1" applyBorder="1" applyAlignment="1">
      <alignment horizontal="left" vertical="center" wrapText="1"/>
    </xf>
    <xf numFmtId="0" fontId="23" fillId="17" borderId="45" xfId="9" applyFont="1" applyFill="1" applyBorder="1" applyAlignment="1">
      <alignment horizontal="left" vertical="center" wrapText="1"/>
    </xf>
    <xf numFmtId="49" fontId="14" fillId="5" borderId="40" xfId="9" applyNumberFormat="1" applyFont="1" applyFill="1" applyBorder="1" applyAlignment="1">
      <alignment horizontal="center" vertical="center"/>
    </xf>
    <xf numFmtId="49" fontId="14" fillId="5" borderId="41" xfId="9" applyNumberFormat="1" applyFont="1" applyFill="1" applyBorder="1" applyAlignment="1">
      <alignment horizontal="center" vertical="center"/>
    </xf>
    <xf numFmtId="49" fontId="14" fillId="5" borderId="47" xfId="9" applyNumberFormat="1" applyFont="1" applyFill="1" applyBorder="1" applyAlignment="1">
      <alignment horizontal="center" vertical="center"/>
    </xf>
    <xf numFmtId="0" fontId="22" fillId="14" borderId="10" xfId="2" applyFont="1" applyFill="1" applyBorder="1" applyAlignment="1">
      <alignment horizontal="center" vertical="center" wrapText="1"/>
    </xf>
    <xf numFmtId="0" fontId="22" fillId="14" borderId="36" xfId="2" applyFont="1" applyFill="1" applyBorder="1" applyAlignment="1">
      <alignment horizontal="center" vertical="center" wrapText="1"/>
    </xf>
    <xf numFmtId="0" fontId="22" fillId="14" borderId="11" xfId="2" applyFont="1" applyFill="1" applyBorder="1" applyAlignment="1">
      <alignment horizontal="center" vertical="center" wrapText="1"/>
    </xf>
    <xf numFmtId="0" fontId="23" fillId="18" borderId="43" xfId="9" applyFont="1" applyFill="1" applyBorder="1" applyAlignment="1">
      <alignment horizontal="left" vertical="center" wrapText="1"/>
    </xf>
    <xf numFmtId="0" fontId="23" fillId="18" borderId="32" xfId="9" applyFont="1" applyFill="1" applyBorder="1" applyAlignment="1">
      <alignment horizontal="left" vertical="center" wrapText="1"/>
    </xf>
    <xf numFmtId="0" fontId="23" fillId="16" borderId="39" xfId="9" applyFont="1" applyFill="1" applyBorder="1" applyAlignment="1">
      <alignment horizontal="left" vertical="center" wrapText="1"/>
    </xf>
    <xf numFmtId="0" fontId="24" fillId="16" borderId="40" xfId="9" applyFont="1" applyFill="1" applyBorder="1" applyAlignment="1">
      <alignment horizontal="left" vertical="center" wrapText="1"/>
    </xf>
    <xf numFmtId="0" fontId="23" fillId="10" borderId="39" xfId="9" applyFont="1" applyFill="1" applyBorder="1" applyAlignment="1">
      <alignment horizontal="left" vertical="center" wrapText="1"/>
    </xf>
    <xf numFmtId="0" fontId="23" fillId="10" borderId="21" xfId="9" applyFont="1" applyFill="1" applyBorder="1" applyAlignment="1">
      <alignment horizontal="left" vertical="center" wrapText="1"/>
    </xf>
    <xf numFmtId="0" fontId="23" fillId="10" borderId="40" xfId="9" applyFont="1" applyFill="1" applyBorder="1" applyAlignment="1">
      <alignment horizontal="left" vertical="center" wrapText="1"/>
    </xf>
    <xf numFmtId="0" fontId="23" fillId="4" borderId="51" xfId="9" applyFont="1" applyFill="1" applyBorder="1" applyAlignment="1">
      <alignment horizontal="left" vertical="center" wrapText="1"/>
    </xf>
    <xf numFmtId="0" fontId="14" fillId="8" borderId="39" xfId="0" applyFont="1" applyFill="1" applyBorder="1" applyAlignment="1">
      <alignment horizontal="center" vertical="center"/>
    </xf>
    <xf numFmtId="0" fontId="14" fillId="8" borderId="41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2" applyBorder="1" applyAlignment="1"/>
    <xf numFmtId="0" fontId="6" fillId="0" borderId="0" xfId="2" applyBorder="1"/>
    <xf numFmtId="0" fontId="36" fillId="0" borderId="40" xfId="0" applyFont="1" applyBorder="1" applyAlignment="1">
      <alignment horizontal="center" vertical="center"/>
    </xf>
    <xf numFmtId="0" fontId="40" fillId="4" borderId="38" xfId="9" applyFont="1" applyFill="1" applyBorder="1" applyAlignment="1">
      <alignment horizontal="left" vertical="center" wrapText="1"/>
    </xf>
    <xf numFmtId="49" fontId="36" fillId="5" borderId="40" xfId="9" applyNumberFormat="1" applyFont="1" applyFill="1" applyBorder="1" applyAlignment="1">
      <alignment horizontal="center" vertical="center"/>
    </xf>
    <xf numFmtId="0" fontId="36" fillId="0" borderId="18" xfId="0" applyFont="1" applyFill="1" applyBorder="1" applyAlignment="1">
      <alignment horizontal="left" vertical="center"/>
    </xf>
    <xf numFmtId="49" fontId="24" fillId="19" borderId="39" xfId="9" applyNumberFormat="1" applyFont="1" applyFill="1" applyBorder="1" applyAlignment="1">
      <alignment horizontal="center" vertical="center" wrapText="1"/>
    </xf>
    <xf numFmtId="0" fontId="6" fillId="14" borderId="7" xfId="2" applyFont="1" applyFill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center" vertical="center" textRotation="90" wrapText="1"/>
    </xf>
    <xf numFmtId="0" fontId="37" fillId="0" borderId="0" xfId="0" applyFont="1" applyBorder="1" applyAlignment="1">
      <alignment horizontal="center" vertical="center"/>
    </xf>
    <xf numFmtId="0" fontId="30" fillId="0" borderId="0" xfId="0" applyFont="1"/>
    <xf numFmtId="0" fontId="23" fillId="10" borderId="48" xfId="0" applyFont="1" applyFill="1" applyBorder="1" applyAlignment="1">
      <alignment horizontal="center" vertical="center"/>
    </xf>
    <xf numFmtId="0" fontId="23" fillId="6" borderId="39" xfId="9" applyFont="1" applyFill="1" applyBorder="1" applyAlignment="1">
      <alignment horizontal="left" vertical="center" wrapText="1"/>
    </xf>
    <xf numFmtId="0" fontId="14" fillId="6" borderId="47" xfId="9" applyFont="1" applyFill="1" applyBorder="1" applyAlignment="1">
      <alignment horizontal="left" vertical="center" wrapText="1"/>
    </xf>
    <xf numFmtId="0" fontId="23" fillId="10" borderId="47" xfId="0" applyFont="1" applyFill="1" applyBorder="1" applyAlignment="1">
      <alignment horizontal="center" vertical="center"/>
    </xf>
    <xf numFmtId="0" fontId="23" fillId="10" borderId="17" xfId="0" applyFont="1" applyFill="1" applyBorder="1" applyAlignment="1">
      <alignment horizontal="center" vertical="center"/>
    </xf>
    <xf numFmtId="0" fontId="23" fillId="10" borderId="47" xfId="9" applyFont="1" applyFill="1" applyBorder="1" applyAlignment="1">
      <alignment horizontal="left" vertical="center" wrapText="1"/>
    </xf>
    <xf numFmtId="0" fontId="23" fillId="6" borderId="40" xfId="9" applyFont="1" applyFill="1" applyBorder="1" applyAlignment="1">
      <alignment horizontal="left" vertical="center" wrapText="1"/>
    </xf>
    <xf numFmtId="0" fontId="14" fillId="6" borderId="40" xfId="9" applyFont="1" applyFill="1" applyBorder="1" applyAlignment="1">
      <alignment horizontal="left" vertical="center" wrapText="1"/>
    </xf>
    <xf numFmtId="49" fontId="24" fillId="5" borderId="37" xfId="9" applyNumberFormat="1" applyFont="1" applyFill="1" applyBorder="1" applyAlignment="1">
      <alignment horizontal="center" vertical="center"/>
    </xf>
    <xf numFmtId="49" fontId="24" fillId="5" borderId="38" xfId="9" applyNumberFormat="1" applyFont="1" applyFill="1" applyBorder="1" applyAlignment="1">
      <alignment horizontal="center" vertical="center"/>
    </xf>
    <xf numFmtId="49" fontId="14" fillId="5" borderId="13" xfId="9" applyNumberFormat="1" applyFont="1" applyFill="1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49" fontId="24" fillId="5" borderId="51" xfId="9" applyNumberFormat="1" applyFont="1" applyFill="1" applyBorder="1" applyAlignment="1">
      <alignment horizontal="center" vertical="center"/>
    </xf>
    <xf numFmtId="49" fontId="24" fillId="5" borderId="32" xfId="9" applyNumberFormat="1" applyFont="1" applyFill="1" applyBorder="1" applyAlignment="1">
      <alignment horizontal="center" vertical="center"/>
    </xf>
    <xf numFmtId="0" fontId="36" fillId="0" borderId="61" xfId="0" applyFont="1" applyFill="1" applyBorder="1" applyAlignment="1">
      <alignment horizontal="left" vertical="center"/>
    </xf>
    <xf numFmtId="0" fontId="24" fillId="18" borderId="35" xfId="9" applyFont="1" applyFill="1" applyBorder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14" borderId="36" xfId="0" applyFill="1" applyBorder="1" applyAlignment="1">
      <alignment horizontal="center"/>
    </xf>
    <xf numFmtId="0" fontId="0" fillId="0" borderId="36" xfId="0" applyBorder="1"/>
    <xf numFmtId="0" fontId="0" fillId="0" borderId="9" xfId="0" applyBorder="1"/>
    <xf numFmtId="0" fontId="0" fillId="0" borderId="11" xfId="0" applyBorder="1"/>
    <xf numFmtId="0" fontId="0" fillId="0" borderId="18" xfId="0" applyBorder="1"/>
    <xf numFmtId="0" fontId="0" fillId="0" borderId="19" xfId="0" applyBorder="1"/>
    <xf numFmtId="0" fontId="30" fillId="14" borderId="36" xfId="0" applyFont="1" applyFill="1" applyBorder="1"/>
    <xf numFmtId="0" fontId="30" fillId="14" borderId="11" xfId="0" applyFont="1" applyFill="1" applyBorder="1"/>
    <xf numFmtId="0" fontId="30" fillId="2" borderId="40" xfId="0" applyFont="1" applyFill="1" applyBorder="1"/>
    <xf numFmtId="0" fontId="30" fillId="2" borderId="41" xfId="0" applyFont="1" applyFill="1" applyBorder="1"/>
    <xf numFmtId="0" fontId="44" fillId="2" borderId="47" xfId="0" applyFont="1" applyFill="1" applyBorder="1"/>
    <xf numFmtId="0" fontId="45" fillId="0" borderId="61" xfId="0" applyFont="1" applyBorder="1"/>
    <xf numFmtId="0" fontId="0" fillId="2" borderId="40" xfId="0" applyFont="1" applyFill="1" applyBorder="1"/>
    <xf numFmtId="0" fontId="0" fillId="0" borderId="18" xfId="0" applyFont="1" applyBorder="1"/>
    <xf numFmtId="0" fontId="0" fillId="2" borderId="39" xfId="0" applyFont="1" applyFill="1" applyBorder="1"/>
    <xf numFmtId="0" fontId="0" fillId="0" borderId="17" xfId="0" applyFont="1" applyBorder="1"/>
    <xf numFmtId="0" fontId="0" fillId="0" borderId="19" xfId="0" applyFont="1" applyBorder="1"/>
    <xf numFmtId="0" fontId="30" fillId="14" borderId="20" xfId="0" applyFont="1" applyFill="1" applyBorder="1"/>
    <xf numFmtId="0" fontId="0" fillId="2" borderId="22" xfId="0" applyFont="1" applyFill="1" applyBorder="1"/>
    <xf numFmtId="0" fontId="46" fillId="2" borderId="40" xfId="0" applyFont="1" applyFill="1" applyBorder="1" applyAlignment="1">
      <alignment horizontal="left" vertical="center" wrapText="1"/>
    </xf>
    <xf numFmtId="0" fontId="45" fillId="0" borderId="0" xfId="0" applyFont="1"/>
    <xf numFmtId="0" fontId="48" fillId="0" borderId="0" xfId="0" applyFont="1" applyBorder="1" applyAlignment="1">
      <alignment horizontal="center" vertical="top" wrapText="1"/>
    </xf>
    <xf numFmtId="0" fontId="0" fillId="2" borderId="47" xfId="0" applyFill="1" applyBorder="1" applyAlignment="1">
      <alignment horizontal="left" vertical="center"/>
    </xf>
    <xf numFmtId="0" fontId="0" fillId="2" borderId="40" xfId="0" applyFill="1" applyBorder="1" applyAlignment="1">
      <alignment horizontal="left" vertical="center"/>
    </xf>
    <xf numFmtId="0" fontId="0" fillId="2" borderId="41" xfId="0" applyFill="1" applyBorder="1" applyAlignment="1">
      <alignment horizontal="left" vertical="center"/>
    </xf>
    <xf numFmtId="0" fontId="0" fillId="2" borderId="40" xfId="0" applyFill="1" applyBorder="1" applyAlignment="1">
      <alignment horizontal="left" vertical="center" wrapText="1"/>
    </xf>
    <xf numFmtId="0" fontId="49" fillId="0" borderId="0" xfId="0" applyFont="1"/>
    <xf numFmtId="0" fontId="23" fillId="12" borderId="51" xfId="0" applyFont="1" applyFill="1" applyBorder="1" applyAlignment="1">
      <alignment horizontal="left" vertical="center" wrapText="1"/>
    </xf>
    <xf numFmtId="0" fontId="23" fillId="8" borderId="37" xfId="0" applyFont="1" applyFill="1" applyBorder="1" applyAlignment="1">
      <alignment horizontal="left" vertical="center" wrapText="1"/>
    </xf>
    <xf numFmtId="0" fontId="23" fillId="8" borderId="45" xfId="0" applyFont="1" applyFill="1" applyBorder="1" applyAlignment="1">
      <alignment horizontal="left" vertical="center" wrapText="1"/>
    </xf>
    <xf numFmtId="49" fontId="24" fillId="19" borderId="41" xfId="9" applyNumberFormat="1" applyFont="1" applyFill="1" applyBorder="1" applyAlignment="1">
      <alignment horizontal="center" vertical="center" wrapText="1"/>
    </xf>
    <xf numFmtId="0" fontId="23" fillId="8" borderId="58" xfId="0" applyFont="1" applyFill="1" applyBorder="1" applyAlignment="1">
      <alignment horizontal="center" vertical="center"/>
    </xf>
    <xf numFmtId="0" fontId="14" fillId="5" borderId="1" xfId="9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3" fillId="7" borderId="57" xfId="9" applyFont="1" applyFill="1" applyBorder="1" applyAlignment="1">
      <alignment horizontal="left" vertical="center" wrapText="1"/>
    </xf>
    <xf numFmtId="0" fontId="23" fillId="7" borderId="35" xfId="9" applyFont="1" applyFill="1" applyBorder="1" applyAlignment="1">
      <alignment horizontal="left" vertical="center" wrapText="1"/>
    </xf>
    <xf numFmtId="0" fontId="23" fillId="7" borderId="33" xfId="9" applyFont="1" applyFill="1" applyBorder="1" applyAlignment="1">
      <alignment horizontal="left" vertical="center" wrapText="1"/>
    </xf>
    <xf numFmtId="0" fontId="23" fillId="7" borderId="58" xfId="9" applyFont="1" applyFill="1" applyBorder="1" applyAlignment="1">
      <alignment horizontal="left" vertical="center" wrapText="1"/>
    </xf>
    <xf numFmtId="0" fontId="50" fillId="0" borderId="0" xfId="0" applyFont="1" applyAlignment="1"/>
    <xf numFmtId="0" fontId="23" fillId="10" borderId="61" xfId="0" applyFont="1" applyFill="1" applyBorder="1" applyAlignment="1">
      <alignment horizontal="center" vertical="center"/>
    </xf>
    <xf numFmtId="0" fontId="23" fillId="10" borderId="55" xfId="0" applyFont="1" applyFill="1" applyBorder="1" applyAlignment="1">
      <alignment horizontal="center" vertical="center"/>
    </xf>
    <xf numFmtId="0" fontId="21" fillId="0" borderId="0" xfId="2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 applyProtection="1">
      <alignment horizontal="center"/>
      <protection locked="0"/>
    </xf>
    <xf numFmtId="0" fontId="22" fillId="14" borderId="20" xfId="2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30" fillId="2" borderId="48" xfId="0" applyFont="1" applyFill="1" applyBorder="1"/>
    <xf numFmtId="0" fontId="0" fillId="0" borderId="65" xfId="0" applyBorder="1"/>
    <xf numFmtId="0" fontId="30" fillId="14" borderId="36" xfId="0" applyFont="1" applyFill="1" applyBorder="1" applyAlignment="1">
      <alignment horizontal="center" vertical="center"/>
    </xf>
    <xf numFmtId="0" fontId="30" fillId="14" borderId="11" xfId="0" applyFont="1" applyFill="1" applyBorder="1" applyAlignment="1">
      <alignment horizontal="center" vertical="center" wrapText="1"/>
    </xf>
    <xf numFmtId="0" fontId="0" fillId="8" borderId="36" xfId="0" applyFill="1" applyBorder="1"/>
    <xf numFmtId="0" fontId="51" fillId="8" borderId="36" xfId="0" applyFont="1" applyFill="1" applyBorder="1"/>
    <xf numFmtId="0" fontId="1" fillId="0" borderId="1" xfId="11" applyBorder="1" applyAlignment="1">
      <alignment horizontal="center"/>
    </xf>
    <xf numFmtId="0" fontId="0" fillId="0" borderId="1" xfId="0" applyBorder="1"/>
    <xf numFmtId="49" fontId="30" fillId="5" borderId="38" xfId="9" applyNumberFormat="1" applyFont="1" applyFill="1" applyBorder="1" applyAlignment="1">
      <alignment horizontal="center" vertical="center"/>
    </xf>
    <xf numFmtId="49" fontId="30" fillId="5" borderId="45" xfId="9" applyNumberFormat="1" applyFont="1" applyFill="1" applyBorder="1" applyAlignment="1">
      <alignment horizontal="center" vertical="center"/>
    </xf>
    <xf numFmtId="49" fontId="24" fillId="5" borderId="57" xfId="9" applyNumberFormat="1" applyFont="1" applyFill="1" applyBorder="1" applyAlignment="1">
      <alignment horizontal="center" vertical="center"/>
    </xf>
    <xf numFmtId="49" fontId="24" fillId="5" borderId="33" xfId="9" applyNumberFormat="1" applyFont="1" applyFill="1" applyBorder="1" applyAlignment="1">
      <alignment horizontal="center" vertical="center"/>
    </xf>
    <xf numFmtId="49" fontId="24" fillId="5" borderId="59" xfId="9" applyNumberFormat="1" applyFont="1" applyFill="1" applyBorder="1" applyAlignment="1">
      <alignment horizontal="center" vertical="center"/>
    </xf>
    <xf numFmtId="0" fontId="14" fillId="0" borderId="61" xfId="0" applyFont="1" applyFill="1" applyBorder="1" applyAlignment="1">
      <alignment horizontal="center" vertical="center"/>
    </xf>
    <xf numFmtId="49" fontId="24" fillId="5" borderId="45" xfId="9" applyNumberFormat="1" applyFont="1" applyFill="1" applyBorder="1" applyAlignment="1">
      <alignment horizontal="center" vertical="center"/>
    </xf>
    <xf numFmtId="0" fontId="23" fillId="8" borderId="35" xfId="0" applyFont="1" applyFill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49" fontId="24" fillId="5" borderId="20" xfId="9" applyNumberFormat="1" applyFont="1" applyFill="1" applyBorder="1" applyAlignment="1">
      <alignment horizontal="center" vertical="center"/>
    </xf>
    <xf numFmtId="0" fontId="23" fillId="18" borderId="38" xfId="9" applyFont="1" applyFill="1" applyBorder="1" applyAlignment="1">
      <alignment horizontal="left" vertical="center" wrapText="1"/>
    </xf>
    <xf numFmtId="0" fontId="23" fillId="18" borderId="45" xfId="9" applyFont="1" applyFill="1" applyBorder="1" applyAlignment="1">
      <alignment horizontal="left" vertical="center" wrapText="1"/>
    </xf>
    <xf numFmtId="0" fontId="24" fillId="10" borderId="20" xfId="0" applyFont="1" applyFill="1" applyBorder="1" applyAlignment="1" applyProtection="1">
      <alignment horizontal="center" vertical="center"/>
    </xf>
    <xf numFmtId="0" fontId="14" fillId="0" borderId="39" xfId="0" applyFont="1" applyBorder="1" applyAlignment="1" applyProtection="1">
      <alignment horizontal="center" vertical="center"/>
    </xf>
    <xf numFmtId="0" fontId="14" fillId="0" borderId="40" xfId="0" applyFont="1" applyBorder="1" applyAlignment="1" applyProtection="1">
      <alignment horizontal="center" vertical="center"/>
    </xf>
    <xf numFmtId="0" fontId="14" fillId="0" borderId="47" xfId="0" applyFont="1" applyFill="1" applyBorder="1" applyAlignment="1" applyProtection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14" fillId="0" borderId="48" xfId="0" applyFont="1" applyFill="1" applyBorder="1" applyAlignment="1" applyProtection="1">
      <alignment horizontal="center" vertical="center"/>
    </xf>
    <xf numFmtId="0" fontId="36" fillId="0" borderId="39" xfId="0" applyFont="1" applyFill="1" applyBorder="1" applyAlignment="1" applyProtection="1">
      <alignment horizontal="center" vertical="center"/>
    </xf>
    <xf numFmtId="0" fontId="14" fillId="5" borderId="49" xfId="9" applyFont="1" applyFill="1" applyBorder="1" applyAlignment="1">
      <alignment horizontal="center" vertical="center"/>
    </xf>
    <xf numFmtId="0" fontId="14" fillId="5" borderId="26" xfId="9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14" fillId="0" borderId="22" xfId="0" applyFont="1" applyFill="1" applyBorder="1" applyAlignment="1" applyProtection="1">
      <alignment horizontal="center" vertical="center"/>
    </xf>
    <xf numFmtId="0" fontId="0" fillId="0" borderId="50" xfId="0" applyBorder="1" applyAlignment="1">
      <alignment vertical="center"/>
    </xf>
    <xf numFmtId="0" fontId="0" fillId="0" borderId="30" xfId="0" applyBorder="1" applyAlignment="1">
      <alignment vertical="center"/>
    </xf>
    <xf numFmtId="0" fontId="23" fillId="12" borderId="59" xfId="0" applyFont="1" applyFill="1" applyBorder="1" applyAlignment="1">
      <alignment horizontal="left" vertical="center" wrapText="1"/>
    </xf>
    <xf numFmtId="49" fontId="24" fillId="5" borderId="48" xfId="9" applyNumberFormat="1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/>
    </xf>
    <xf numFmtId="0" fontId="14" fillId="6" borderId="39" xfId="9" applyFont="1" applyFill="1" applyBorder="1" applyAlignment="1">
      <alignment horizontal="left" vertical="center" wrapText="1"/>
    </xf>
    <xf numFmtId="49" fontId="14" fillId="5" borderId="39" xfId="9" applyNumberFormat="1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14" fillId="6" borderId="22" xfId="9" applyFont="1" applyFill="1" applyBorder="1" applyAlignment="1">
      <alignment horizontal="left" vertical="center" wrapText="1"/>
    </xf>
    <xf numFmtId="49" fontId="14" fillId="5" borderId="22" xfId="9" applyNumberFormat="1" applyFont="1" applyFill="1" applyBorder="1" applyAlignment="1">
      <alignment horizontal="center" vertical="center"/>
    </xf>
    <xf numFmtId="0" fontId="23" fillId="10" borderId="14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14" fillId="14" borderId="39" xfId="0" applyFont="1" applyFill="1" applyBorder="1" applyAlignment="1" applyProtection="1">
      <alignment horizontal="center" vertical="center"/>
    </xf>
    <xf numFmtId="0" fontId="14" fillId="14" borderId="40" xfId="0" applyFont="1" applyFill="1" applyBorder="1" applyAlignment="1" applyProtection="1">
      <alignment horizontal="center" vertical="center"/>
    </xf>
    <xf numFmtId="0" fontId="14" fillId="14" borderId="17" xfId="0" applyFont="1" applyFill="1" applyBorder="1" applyAlignment="1" applyProtection="1">
      <alignment horizontal="center" vertical="center"/>
    </xf>
    <xf numFmtId="0" fontId="14" fillId="14" borderId="18" xfId="0" applyFont="1" applyFill="1" applyBorder="1" applyAlignment="1" applyProtection="1">
      <alignment horizontal="center" vertical="center"/>
    </xf>
    <xf numFmtId="0" fontId="14" fillId="14" borderId="19" xfId="0" applyFont="1" applyFill="1" applyBorder="1" applyAlignment="1" applyProtection="1">
      <alignment horizontal="center" vertical="center"/>
    </xf>
    <xf numFmtId="0" fontId="14" fillId="14" borderId="47" xfId="0" applyFont="1" applyFill="1" applyBorder="1" applyAlignment="1" applyProtection="1">
      <alignment horizontal="center" vertical="center"/>
    </xf>
    <xf numFmtId="0" fontId="14" fillId="14" borderId="61" xfId="0" applyFont="1" applyFill="1" applyBorder="1" applyAlignment="1" applyProtection="1">
      <alignment horizontal="center" vertical="center"/>
    </xf>
    <xf numFmtId="0" fontId="14" fillId="14" borderId="65" xfId="0" applyFont="1" applyFill="1" applyBorder="1" applyAlignment="1" applyProtection="1">
      <alignment horizontal="center" vertical="center"/>
    </xf>
    <xf numFmtId="0" fontId="52" fillId="14" borderId="19" xfId="0" applyFont="1" applyFill="1" applyBorder="1" applyAlignment="1" applyProtection="1">
      <alignment horizontal="center" vertical="center"/>
    </xf>
    <xf numFmtId="0" fontId="14" fillId="14" borderId="55" xfId="0" applyFont="1" applyFill="1" applyBorder="1" applyAlignment="1" applyProtection="1">
      <alignment horizontal="center" vertical="center"/>
    </xf>
    <xf numFmtId="0" fontId="14" fillId="14" borderId="41" xfId="0" applyFont="1" applyFill="1" applyBorder="1" applyAlignment="1" applyProtection="1">
      <alignment horizontal="center" vertical="center"/>
    </xf>
    <xf numFmtId="0" fontId="25" fillId="10" borderId="52" xfId="0" applyFont="1" applyFill="1" applyBorder="1"/>
    <xf numFmtId="0" fontId="23" fillId="2" borderId="38" xfId="0" applyFont="1" applyFill="1" applyBorder="1"/>
    <xf numFmtId="0" fontId="23" fillId="2" borderId="45" xfId="0" applyFont="1" applyFill="1" applyBorder="1"/>
    <xf numFmtId="0" fontId="26" fillId="10" borderId="20" xfId="0" applyFont="1" applyFill="1" applyBorder="1" applyAlignment="1">
      <alignment horizontal="center" vertical="center"/>
    </xf>
    <xf numFmtId="0" fontId="23" fillId="0" borderId="40" xfId="0" applyFont="1" applyBorder="1"/>
    <xf numFmtId="0" fontId="23" fillId="0" borderId="41" xfId="0" applyFont="1" applyBorder="1"/>
    <xf numFmtId="0" fontId="26" fillId="10" borderId="53" xfId="0" applyFont="1" applyFill="1" applyBorder="1" applyAlignment="1">
      <alignment horizontal="center"/>
    </xf>
    <xf numFmtId="0" fontId="23" fillId="2" borderId="33" xfId="0" applyFont="1" applyFill="1" applyBorder="1"/>
    <xf numFmtId="0" fontId="23" fillId="2" borderId="58" xfId="0" applyFont="1" applyFill="1" applyBorder="1"/>
    <xf numFmtId="0" fontId="24" fillId="10" borderId="24" xfId="0" applyFont="1" applyFill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10" borderId="40" xfId="0" applyFont="1" applyFill="1" applyBorder="1" applyAlignment="1" applyProtection="1">
      <alignment horizontal="center" vertical="center"/>
    </xf>
    <xf numFmtId="0" fontId="14" fillId="14" borderId="54" xfId="0" applyFont="1" applyFill="1" applyBorder="1" applyAlignment="1" applyProtection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54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53" fillId="20" borderId="55" xfId="0" applyFont="1" applyFill="1" applyBorder="1" applyAlignment="1">
      <alignment horizontal="right" vertical="center"/>
    </xf>
    <xf numFmtId="0" fontId="53" fillId="20" borderId="55" xfId="0" applyFont="1" applyFill="1" applyBorder="1" applyAlignment="1">
      <alignment vertical="center"/>
    </xf>
    <xf numFmtId="0" fontId="53" fillId="20" borderId="22" xfId="0" applyFont="1" applyFill="1" applyBorder="1" applyAlignment="1">
      <alignment vertical="center"/>
    </xf>
    <xf numFmtId="0" fontId="53" fillId="20" borderId="55" xfId="0" applyFont="1" applyFill="1" applyBorder="1" applyAlignment="1">
      <alignment horizontal="center" vertical="center"/>
    </xf>
    <xf numFmtId="0" fontId="54" fillId="21" borderId="66" xfId="0" applyFont="1" applyFill="1" applyBorder="1" applyAlignment="1">
      <alignment vertical="center"/>
    </xf>
    <xf numFmtId="0" fontId="54" fillId="21" borderId="67" xfId="0" applyFont="1" applyFill="1" applyBorder="1" applyAlignment="1">
      <alignment vertical="center"/>
    </xf>
    <xf numFmtId="0" fontId="30" fillId="14" borderId="11" xfId="0" applyFont="1" applyFill="1" applyBorder="1" applyAlignment="1">
      <alignment horizontal="center" vertical="center" wrapText="1"/>
    </xf>
    <xf numFmtId="0" fontId="55" fillId="0" borderId="11" xfId="0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0" fillId="0" borderId="5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2" borderId="20" xfId="0" applyFill="1" applyBorder="1" applyAlignment="1">
      <alignment horizontal="left" vertical="center"/>
    </xf>
    <xf numFmtId="0" fontId="0" fillId="2" borderId="36" xfId="0" applyFill="1" applyBorder="1" applyAlignment="1">
      <alignment horizontal="left" vertical="center"/>
    </xf>
    <xf numFmtId="0" fontId="10" fillId="0" borderId="0" xfId="0" applyFont="1" applyBorder="1" applyAlignment="1">
      <alignment horizontal="center"/>
    </xf>
    <xf numFmtId="0" fontId="10" fillId="2" borderId="2" xfId="0" applyFont="1" applyFill="1" applyBorder="1" applyAlignment="1">
      <alignment vertical="center" wrapText="1"/>
    </xf>
    <xf numFmtId="0" fontId="13" fillId="0" borderId="6" xfId="0" applyFont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0" fillId="8" borderId="1" xfId="0" applyFill="1" applyBorder="1"/>
    <xf numFmtId="0" fontId="19" fillId="0" borderId="1" xfId="0" applyFont="1" applyBorder="1"/>
    <xf numFmtId="2" fontId="58" fillId="0" borderId="1" xfId="0" applyNumberFormat="1" applyFont="1" applyBorder="1"/>
    <xf numFmtId="0" fontId="10" fillId="0" borderId="1" xfId="0" applyFont="1" applyBorder="1" applyAlignment="1">
      <alignment horizontal="center" vertical="center" wrapText="1"/>
    </xf>
    <xf numFmtId="0" fontId="0" fillId="18" borderId="1" xfId="0" applyFill="1" applyBorder="1" applyAlignment="1">
      <alignment horizontal="left" vertical="center"/>
    </xf>
    <xf numFmtId="0" fontId="53" fillId="18" borderId="1" xfId="0" applyFont="1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0" fontId="53" fillId="10" borderId="1" xfId="0" applyFont="1" applyFill="1" applyBorder="1" applyAlignment="1">
      <alignment horizontal="left" vertical="center"/>
    </xf>
    <xf numFmtId="0" fontId="0" fillId="24" borderId="1" xfId="0" applyFill="1" applyBorder="1" applyAlignment="1">
      <alignment horizontal="left" vertical="center"/>
    </xf>
    <xf numFmtId="0" fontId="53" fillId="24" borderId="1" xfId="0" applyFont="1" applyFill="1" applyBorder="1" applyAlignment="1">
      <alignment horizontal="left" vertical="center"/>
    </xf>
    <xf numFmtId="0" fontId="53" fillId="18" borderId="1" xfId="0" applyFont="1" applyFill="1" applyBorder="1" applyAlignment="1">
      <alignment vertical="center"/>
    </xf>
    <xf numFmtId="0" fontId="0" fillId="10" borderId="1" xfId="0" applyFill="1" applyBorder="1" applyAlignment="1">
      <alignment vertical="center"/>
    </xf>
    <xf numFmtId="0" fontId="0" fillId="24" borderId="1" xfId="0" applyFill="1" applyBorder="1" applyAlignment="1">
      <alignment vertical="center"/>
    </xf>
    <xf numFmtId="0" fontId="23" fillId="7" borderId="35" xfId="9" applyFont="1" applyFill="1" applyBorder="1" applyAlignment="1" applyProtection="1">
      <alignment horizontal="left" vertical="center" wrapText="1"/>
    </xf>
    <xf numFmtId="49" fontId="24" fillId="5" borderId="40" xfId="9" applyNumberFormat="1" applyFont="1" applyFill="1" applyBorder="1" applyAlignment="1" applyProtection="1">
      <alignment horizontal="center" vertical="center" wrapText="1"/>
    </xf>
    <xf numFmtId="0" fontId="23" fillId="10" borderId="61" xfId="0" applyFont="1" applyFill="1" applyBorder="1" applyAlignment="1" applyProtection="1">
      <alignment horizontal="center" vertical="center"/>
    </xf>
    <xf numFmtId="49" fontId="24" fillId="11" borderId="18" xfId="0" applyNumberFormat="1" applyFont="1" applyFill="1" applyBorder="1" applyAlignment="1">
      <alignment horizontal="center" vertical="center"/>
    </xf>
    <xf numFmtId="0" fontId="23" fillId="4" borderId="59" xfId="9" applyFont="1" applyFill="1" applyBorder="1" applyAlignment="1">
      <alignment horizontal="left" vertical="center" wrapText="1"/>
    </xf>
    <xf numFmtId="0" fontId="23" fillId="18" borderId="51" xfId="9" applyFont="1" applyFill="1" applyBorder="1" applyAlignment="1">
      <alignment horizontal="left" vertical="center" wrapText="1"/>
    </xf>
    <xf numFmtId="0" fontId="23" fillId="10" borderId="41" xfId="9" applyFont="1" applyFill="1" applyBorder="1" applyAlignment="1">
      <alignment horizontal="left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left" vertical="center" wrapText="1"/>
    </xf>
    <xf numFmtId="0" fontId="17" fillId="2" borderId="36" xfId="0" applyFont="1" applyFill="1" applyBorder="1" applyAlignment="1">
      <alignment horizontal="left" vertical="center" wrapText="1"/>
    </xf>
    <xf numFmtId="2" fontId="1" fillId="0" borderId="1" xfId="11" applyNumberFormat="1" applyBorder="1" applyAlignment="1">
      <alignment horizontal="center"/>
    </xf>
    <xf numFmtId="0" fontId="44" fillId="2" borderId="47" xfId="0" applyFont="1" applyFill="1" applyBorder="1" applyProtection="1"/>
    <xf numFmtId="0" fontId="45" fillId="0" borderId="61" xfId="0" applyFont="1" applyBorder="1" applyProtection="1"/>
    <xf numFmtId="0" fontId="45" fillId="0" borderId="18" xfId="0" applyFont="1" applyBorder="1" applyProtection="1"/>
    <xf numFmtId="0" fontId="0" fillId="10" borderId="20" xfId="0" applyFill="1" applyBorder="1" applyAlignment="1">
      <alignment vertical="center"/>
    </xf>
    <xf numFmtId="0" fontId="35" fillId="10" borderId="20" xfId="0" applyFont="1" applyFill="1" applyBorder="1" applyAlignment="1">
      <alignment horizontal="center" vertical="center" wrapText="1"/>
    </xf>
    <xf numFmtId="0" fontId="35" fillId="10" borderId="20" xfId="0" applyFont="1" applyFill="1" applyBorder="1" applyAlignment="1">
      <alignment horizontal="center" vertical="center"/>
    </xf>
    <xf numFmtId="0" fontId="30" fillId="10" borderId="20" xfId="0" applyFont="1" applyFill="1" applyBorder="1" applyAlignment="1">
      <alignment horizontal="center" vertical="center"/>
    </xf>
    <xf numFmtId="0" fontId="23" fillId="4" borderId="1" xfId="9" applyFont="1" applyFill="1" applyBorder="1" applyAlignment="1">
      <alignment horizontal="center" vertical="center" wrapText="1"/>
    </xf>
    <xf numFmtId="0" fontId="23" fillId="13" borderId="1" xfId="9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</xf>
    <xf numFmtId="0" fontId="0" fillId="2" borderId="36" xfId="0" applyFill="1" applyBorder="1" applyAlignment="1" applyProtection="1">
      <alignment horizontal="center"/>
    </xf>
    <xf numFmtId="0" fontId="22" fillId="14" borderId="53" xfId="2" applyFont="1" applyFill="1" applyBorder="1" applyAlignment="1">
      <alignment horizontal="center" vertical="center" wrapText="1"/>
    </xf>
    <xf numFmtId="0" fontId="22" fillId="14" borderId="52" xfId="2" applyFont="1" applyFill="1" applyBorder="1" applyAlignment="1">
      <alignment horizontal="center" vertical="center" wrapText="1"/>
    </xf>
    <xf numFmtId="0" fontId="22" fillId="14" borderId="24" xfId="2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16" fillId="14" borderId="61" xfId="0" applyFont="1" applyFill="1" applyBorder="1" applyAlignment="1" applyProtection="1">
      <alignment horizontal="center" vertical="center"/>
    </xf>
    <xf numFmtId="0" fontId="16" fillId="14" borderId="18" xfId="0" applyFont="1" applyFill="1" applyBorder="1" applyAlignment="1" applyProtection="1">
      <alignment horizontal="center" vertical="center"/>
    </xf>
    <xf numFmtId="0" fontId="0" fillId="18" borderId="1" xfId="0" applyFill="1" applyBorder="1" applyAlignment="1" applyProtection="1">
      <alignment horizontal="center"/>
    </xf>
    <xf numFmtId="49" fontId="0" fillId="0" borderId="71" xfId="0" applyNumberFormat="1" applyBorder="1" applyAlignment="1" applyProtection="1">
      <alignment horizontal="center" vertical="center"/>
    </xf>
    <xf numFmtId="49" fontId="0" fillId="0" borderId="49" xfId="0" applyNumberFormat="1" applyBorder="1" applyAlignment="1" applyProtection="1">
      <alignment horizontal="center" vertical="center"/>
    </xf>
    <xf numFmtId="49" fontId="0" fillId="0" borderId="26" xfId="0" applyNumberFormat="1" applyBorder="1" applyAlignment="1" applyProtection="1">
      <alignment horizontal="center" vertical="center"/>
    </xf>
    <xf numFmtId="49" fontId="0" fillId="13" borderId="34" xfId="0" applyNumberFormat="1" applyFill="1" applyBorder="1" applyAlignment="1" applyProtection="1">
      <alignment horizontal="center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8" xfId="0" applyNumberFormat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49" fontId="0" fillId="0" borderId="45" xfId="0" applyNumberFormat="1" applyBorder="1" applyAlignment="1" applyProtection="1">
      <alignment horizontal="center" vertical="center"/>
    </xf>
    <xf numFmtId="49" fontId="0" fillId="0" borderId="41" xfId="0" applyNumberFormat="1" applyBorder="1" applyAlignment="1" applyProtection="1">
      <alignment horizontal="center" vertical="center"/>
    </xf>
    <xf numFmtId="49" fontId="0" fillId="0" borderId="42" xfId="0" applyNumberFormat="1" applyBorder="1" applyAlignment="1" applyProtection="1">
      <alignment horizontal="center" vertical="center"/>
    </xf>
    <xf numFmtId="49" fontId="0" fillId="0" borderId="50" xfId="0" applyNumberFormat="1" applyBorder="1" applyAlignment="1" applyProtection="1">
      <alignment horizontal="center" vertical="center"/>
    </xf>
    <xf numFmtId="49" fontId="0" fillId="0" borderId="30" xfId="0" applyNumberFormat="1" applyBorder="1" applyAlignment="1" applyProtection="1">
      <alignment horizontal="center" vertical="center"/>
    </xf>
    <xf numFmtId="0" fontId="6" fillId="0" borderId="41" xfId="2" applyBorder="1" applyAlignment="1" applyProtection="1">
      <alignment horizontal="center" vertical="center"/>
    </xf>
    <xf numFmtId="0" fontId="0" fillId="11" borderId="1" xfId="0" applyFill="1" applyBorder="1" applyAlignment="1" applyProtection="1">
      <alignment horizontal="center"/>
    </xf>
    <xf numFmtId="0" fontId="0" fillId="10" borderId="1" xfId="0" applyFill="1" applyBorder="1" applyAlignment="1" applyProtection="1">
      <alignment horizontal="center"/>
    </xf>
    <xf numFmtId="49" fontId="0" fillId="0" borderId="39" xfId="0" applyNumberFormat="1" applyBorder="1" applyAlignment="1" applyProtection="1">
      <alignment horizontal="center" vertical="center"/>
    </xf>
    <xf numFmtId="49" fontId="0" fillId="0" borderId="57" xfId="0" applyNumberFormat="1" applyBorder="1" applyAlignment="1" applyProtection="1">
      <alignment horizontal="center" vertical="center"/>
    </xf>
    <xf numFmtId="0" fontId="6" fillId="0" borderId="39" xfId="2" applyBorder="1" applyAlignment="1" applyProtection="1">
      <alignment horizontal="center" vertical="center"/>
    </xf>
    <xf numFmtId="49" fontId="0" fillId="0" borderId="40" xfId="0" applyNumberFormat="1" applyBorder="1" applyAlignment="1" applyProtection="1">
      <alignment horizontal="center" vertical="center"/>
    </xf>
    <xf numFmtId="49" fontId="0" fillId="13" borderId="33" xfId="0" applyNumberFormat="1" applyFill="1" applyBorder="1" applyAlignment="1" applyProtection="1">
      <alignment horizontal="center" vertical="center"/>
    </xf>
    <xf numFmtId="0" fontId="6" fillId="13" borderId="40" xfId="2" applyFill="1" applyBorder="1" applyAlignment="1" applyProtection="1">
      <alignment horizontal="center" vertical="center"/>
    </xf>
    <xf numFmtId="49" fontId="0" fillId="0" borderId="33" xfId="0" applyNumberFormat="1" applyBorder="1" applyAlignment="1" applyProtection="1">
      <alignment horizontal="center" vertical="center"/>
    </xf>
    <xf numFmtId="0" fontId="6" fillId="0" borderId="40" xfId="2" applyBorder="1" applyAlignment="1" applyProtection="1">
      <alignment horizontal="center" vertical="center"/>
    </xf>
    <xf numFmtId="0" fontId="9" fillId="0" borderId="39" xfId="2" applyFont="1" applyBorder="1" applyAlignment="1" applyProtection="1">
      <alignment horizontal="center" vertical="center" wrapText="1"/>
    </xf>
    <xf numFmtId="0" fontId="6" fillId="13" borderId="39" xfId="2" applyFill="1" applyBorder="1" applyAlignment="1" applyProtection="1">
      <alignment horizontal="center" vertical="center" wrapText="1"/>
    </xf>
    <xf numFmtId="0" fontId="61" fillId="13" borderId="17" xfId="2" applyFont="1" applyFill="1" applyBorder="1" applyAlignment="1" applyProtection="1">
      <alignment horizontal="center" vertical="center" wrapText="1"/>
    </xf>
    <xf numFmtId="0" fontId="6" fillId="13" borderId="40" xfId="2" applyFill="1" applyBorder="1" applyAlignment="1" applyProtection="1">
      <alignment horizontal="center" vertical="center" wrapText="1"/>
    </xf>
    <xf numFmtId="49" fontId="0" fillId="13" borderId="58" xfId="0" applyNumberFormat="1" applyFill="1" applyBorder="1" applyAlignment="1" applyProtection="1">
      <alignment horizontal="center" vertical="center"/>
    </xf>
    <xf numFmtId="0" fontId="6" fillId="13" borderId="41" xfId="2" applyFill="1" applyBorder="1" applyAlignment="1" applyProtection="1">
      <alignment horizontal="center" vertical="center"/>
    </xf>
    <xf numFmtId="0" fontId="6" fillId="13" borderId="41" xfId="2" applyFill="1" applyBorder="1" applyAlignment="1" applyProtection="1">
      <alignment horizontal="center" vertical="center" wrapText="1"/>
    </xf>
    <xf numFmtId="0" fontId="61" fillId="13" borderId="19" xfId="2" applyFont="1" applyFill="1" applyBorder="1" applyAlignment="1" applyProtection="1">
      <alignment horizontal="center" vertical="center" wrapText="1"/>
    </xf>
    <xf numFmtId="0" fontId="6" fillId="0" borderId="39" xfId="2" applyBorder="1" applyAlignment="1" applyProtection="1">
      <alignment horizontal="center" vertical="center" wrapText="1"/>
    </xf>
    <xf numFmtId="0" fontId="6" fillId="0" borderId="40" xfId="2" applyBorder="1" applyAlignment="1" applyProtection="1">
      <alignment horizontal="center" vertical="center" wrapText="1"/>
    </xf>
    <xf numFmtId="0" fontId="61" fillId="13" borderId="18" xfId="2" applyFont="1" applyFill="1" applyBorder="1" applyAlignment="1" applyProtection="1">
      <alignment horizontal="center" vertical="center" wrapText="1"/>
    </xf>
    <xf numFmtId="49" fontId="0" fillId="0" borderId="4" xfId="0" applyNumberFormat="1" applyBorder="1" applyAlignment="1" applyProtection="1">
      <alignment horizontal="center" vertical="center"/>
    </xf>
    <xf numFmtId="0" fontId="6" fillId="0" borderId="48" xfId="2" applyBorder="1" applyAlignment="1" applyProtection="1">
      <alignment horizontal="center" vertical="center"/>
    </xf>
    <xf numFmtId="0" fontId="6" fillId="0" borderId="48" xfId="2" applyBorder="1" applyAlignment="1" applyProtection="1">
      <alignment horizontal="center" vertical="center" wrapText="1"/>
    </xf>
    <xf numFmtId="0" fontId="61" fillId="13" borderId="65" xfId="2" applyFont="1" applyFill="1" applyBorder="1" applyAlignment="1" applyProtection="1">
      <alignment horizontal="center" vertical="center" wrapText="1"/>
    </xf>
    <xf numFmtId="0" fontId="6" fillId="0" borderId="57" xfId="2" applyBorder="1" applyAlignment="1" applyProtection="1">
      <alignment horizontal="center" vertical="center" wrapText="1"/>
    </xf>
    <xf numFmtId="0" fontId="61" fillId="13" borderId="39" xfId="2" applyFont="1" applyFill="1" applyBorder="1" applyAlignment="1" applyProtection="1">
      <alignment horizontal="center" vertical="center" wrapText="1"/>
    </xf>
    <xf numFmtId="0" fontId="6" fillId="0" borderId="33" xfId="2" applyBorder="1" applyAlignment="1" applyProtection="1">
      <alignment horizontal="center" vertical="center" wrapText="1"/>
    </xf>
    <xf numFmtId="0" fontId="61" fillId="13" borderId="40" xfId="2" applyFont="1" applyFill="1" applyBorder="1" applyAlignment="1" applyProtection="1">
      <alignment horizontal="center" vertical="center" wrapText="1"/>
    </xf>
    <xf numFmtId="49" fontId="0" fillId="0" borderId="72" xfId="0" applyNumberFormat="1" applyBorder="1" applyAlignment="1" applyProtection="1">
      <alignment horizontal="center" vertical="center"/>
    </xf>
    <xf numFmtId="49" fontId="0" fillId="0" borderId="58" xfId="0" applyNumberFormat="1" applyBorder="1" applyAlignment="1" applyProtection="1">
      <alignment horizontal="center" vertical="center"/>
    </xf>
    <xf numFmtId="0" fontId="6" fillId="0" borderId="58" xfId="2" applyBorder="1" applyAlignment="1" applyProtection="1">
      <alignment horizontal="center" vertical="center" wrapText="1"/>
    </xf>
    <xf numFmtId="0" fontId="61" fillId="13" borderId="41" xfId="2" applyFont="1" applyFill="1" applyBorder="1" applyAlignment="1" applyProtection="1">
      <alignment horizontal="center" vertical="center" wrapText="1"/>
    </xf>
    <xf numFmtId="0" fontId="44" fillId="2" borderId="40" xfId="0" applyFont="1" applyFill="1" applyBorder="1" applyProtection="1"/>
    <xf numFmtId="0" fontId="45" fillId="0" borderId="65" xfId="0" applyFont="1" applyBorder="1" applyProtection="1"/>
    <xf numFmtId="0" fontId="0" fillId="0" borderId="18" xfId="0" applyBorder="1" applyProtection="1"/>
    <xf numFmtId="0" fontId="0" fillId="0" borderId="65" xfId="0" applyBorder="1" applyProtection="1"/>
    <xf numFmtId="0" fontId="31" fillId="0" borderId="47" xfId="0" applyFont="1" applyBorder="1" applyAlignment="1">
      <alignment horizontal="center" vertical="center"/>
    </xf>
    <xf numFmtId="0" fontId="23" fillId="13" borderId="47" xfId="9" applyFont="1" applyFill="1" applyBorder="1" applyAlignment="1">
      <alignment horizontal="center" vertical="center" wrapText="1"/>
    </xf>
    <xf numFmtId="0" fontId="23" fillId="13" borderId="40" xfId="9" applyFont="1" applyFill="1" applyBorder="1" applyAlignment="1">
      <alignment horizontal="center" vertical="center" wrapText="1"/>
    </xf>
    <xf numFmtId="0" fontId="23" fillId="13" borderId="48" xfId="9" applyFont="1" applyFill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23" fillId="13" borderId="4" xfId="9" applyFont="1" applyFill="1" applyBorder="1" applyAlignment="1">
      <alignment horizontal="center" vertical="center" wrapText="1"/>
    </xf>
    <xf numFmtId="0" fontId="44" fillId="8" borderId="47" xfId="0" applyFont="1" applyFill="1" applyBorder="1"/>
    <xf numFmtId="0" fontId="23" fillId="8" borderId="47" xfId="0" applyFont="1" applyFill="1" applyBorder="1" applyAlignment="1" applyProtection="1">
      <alignment horizontal="center" vertical="center"/>
    </xf>
    <xf numFmtId="0" fontId="23" fillId="8" borderId="40" xfId="0" applyFont="1" applyFill="1" applyBorder="1" applyAlignment="1" applyProtection="1">
      <alignment horizontal="center" vertical="center"/>
    </xf>
    <xf numFmtId="0" fontId="23" fillId="8" borderId="39" xfId="0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 wrapText="1"/>
    </xf>
    <xf numFmtId="2" fontId="59" fillId="0" borderId="9" xfId="0" applyNumberFormat="1" applyFont="1" applyBorder="1" applyAlignment="1">
      <alignment horizontal="center" vertical="center"/>
    </xf>
    <xf numFmtId="2" fontId="59" fillId="0" borderId="10" xfId="0" applyNumberFormat="1" applyFont="1" applyBorder="1" applyAlignment="1">
      <alignment horizontal="center" vertical="center"/>
    </xf>
    <xf numFmtId="2" fontId="59" fillId="0" borderId="11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 wrapText="1"/>
    </xf>
    <xf numFmtId="0" fontId="13" fillId="0" borderId="33" xfId="0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43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3" fillId="0" borderId="44" xfId="0" applyFont="1" applyFill="1" applyBorder="1" applyAlignment="1">
      <alignment horizontal="center" vertical="center" wrapText="1"/>
    </xf>
    <xf numFmtId="1" fontId="17" fillId="2" borderId="2" xfId="0" applyNumberFormat="1" applyFont="1" applyFill="1" applyBorder="1" applyAlignment="1">
      <alignment horizontal="center" vertical="center" wrapText="1"/>
    </xf>
    <xf numFmtId="1" fontId="17" fillId="2" borderId="6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right" vertical="center" wrapText="1"/>
    </xf>
    <xf numFmtId="0" fontId="13" fillId="2" borderId="0" xfId="0" applyFont="1" applyFill="1" applyAlignment="1" applyProtection="1">
      <alignment horizont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20" fillId="2" borderId="32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0" fontId="20" fillId="2" borderId="34" xfId="0" applyFont="1" applyFill="1" applyBorder="1" applyAlignment="1">
      <alignment horizontal="center" vertical="center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13" fillId="9" borderId="6" xfId="9" applyFont="1" applyFill="1" applyBorder="1" applyAlignment="1" applyProtection="1">
      <alignment horizontal="center" vertical="center" wrapText="1"/>
      <protection locked="0"/>
    </xf>
    <xf numFmtId="0" fontId="10" fillId="0" borderId="1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0" fillId="23" borderId="69" xfId="0" applyFont="1" applyFill="1" applyBorder="1" applyAlignment="1">
      <alignment horizontal="center" vertical="center" wrapText="1"/>
    </xf>
    <xf numFmtId="0" fontId="10" fillId="23" borderId="63" xfId="0" applyFont="1" applyFill="1" applyBorder="1" applyAlignment="1">
      <alignment horizontal="center" vertical="center" wrapText="1"/>
    </xf>
    <xf numFmtId="0" fontId="10" fillId="23" borderId="62" xfId="0" applyFont="1" applyFill="1" applyBorder="1" applyAlignment="1">
      <alignment horizontal="center" vertical="center" wrapText="1"/>
    </xf>
    <xf numFmtId="0" fontId="10" fillId="23" borderId="29" xfId="0" applyFont="1" applyFill="1" applyBorder="1" applyAlignment="1">
      <alignment horizontal="center" vertical="center" wrapText="1"/>
    </xf>
    <xf numFmtId="0" fontId="10" fillId="23" borderId="68" xfId="0" applyFont="1" applyFill="1" applyBorder="1" applyAlignment="1">
      <alignment horizontal="center" vertical="center" wrapText="1"/>
    </xf>
    <xf numFmtId="0" fontId="10" fillId="23" borderId="70" xfId="0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/>
      <protection locked="0"/>
    </xf>
    <xf numFmtId="0" fontId="13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wrapText="1"/>
    </xf>
    <xf numFmtId="0" fontId="16" fillId="0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1" fillId="0" borderId="0" xfId="2" applyFont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0" fillId="22" borderId="2" xfId="0" applyFill="1" applyBorder="1" applyAlignment="1">
      <alignment horizontal="center" vertical="center"/>
    </xf>
    <xf numFmtId="0" fontId="0" fillId="22" borderId="6" xfId="0" applyFill="1" applyBorder="1" applyAlignment="1">
      <alignment horizontal="center" vertical="center"/>
    </xf>
    <xf numFmtId="0" fontId="22" fillId="2" borderId="57" xfId="2" applyFont="1" applyFill="1" applyBorder="1" applyAlignment="1">
      <alignment horizontal="center" vertical="center"/>
    </xf>
    <xf numFmtId="0" fontId="22" fillId="2" borderId="33" xfId="2" applyFont="1" applyFill="1" applyBorder="1" applyAlignment="1">
      <alignment horizontal="center" vertical="center"/>
    </xf>
    <xf numFmtId="0" fontId="22" fillId="2" borderId="58" xfId="2" applyFont="1" applyFill="1" applyBorder="1" applyAlignment="1">
      <alignment horizontal="center" vertical="center"/>
    </xf>
    <xf numFmtId="0" fontId="6" fillId="0" borderId="20" xfId="2" applyBorder="1" applyAlignment="1">
      <alignment horizontal="center" vertical="center"/>
    </xf>
    <xf numFmtId="0" fontId="6" fillId="0" borderId="21" xfId="2" applyBorder="1" applyAlignment="1">
      <alignment horizontal="center" vertical="center"/>
    </xf>
    <xf numFmtId="0" fontId="6" fillId="0" borderId="22" xfId="2" applyBorder="1" applyAlignment="1">
      <alignment horizontal="center" vertical="center"/>
    </xf>
    <xf numFmtId="0" fontId="6" fillId="0" borderId="20" xfId="2" applyFont="1" applyFill="1" applyBorder="1" applyAlignment="1">
      <alignment horizontal="center" vertical="center"/>
    </xf>
    <xf numFmtId="0" fontId="6" fillId="0" borderId="21" xfId="2" applyFont="1" applyFill="1" applyBorder="1" applyAlignment="1">
      <alignment horizontal="center" vertical="center"/>
    </xf>
    <xf numFmtId="0" fontId="6" fillId="0" borderId="22" xfId="2" applyFont="1" applyFill="1" applyBorder="1" applyAlignment="1">
      <alignment horizontal="center" vertical="center"/>
    </xf>
    <xf numFmtId="0" fontId="6" fillId="14" borderId="52" xfId="2" applyFont="1" applyFill="1" applyBorder="1" applyAlignment="1">
      <alignment horizontal="center" vertical="center" wrapText="1"/>
    </xf>
    <xf numFmtId="0" fontId="6" fillId="14" borderId="7" xfId="2" applyFont="1" applyFill="1" applyBorder="1" applyAlignment="1">
      <alignment horizontal="center" vertical="center" wrapText="1"/>
    </xf>
    <xf numFmtId="0" fontId="6" fillId="14" borderId="13" xfId="2" applyFont="1" applyFill="1" applyBorder="1" applyAlignment="1">
      <alignment horizontal="center" vertical="center" wrapText="1"/>
    </xf>
    <xf numFmtId="0" fontId="22" fillId="2" borderId="53" xfId="2" applyFont="1" applyFill="1" applyBorder="1" applyAlignment="1">
      <alignment horizontal="center" vertical="center"/>
    </xf>
    <xf numFmtId="0" fontId="22" fillId="2" borderId="0" xfId="2" applyFont="1" applyFill="1" applyBorder="1" applyAlignment="1">
      <alignment horizontal="center" vertical="center"/>
    </xf>
    <xf numFmtId="0" fontId="22" fillId="2" borderId="14" xfId="2" applyFont="1" applyFill="1" applyBorder="1" applyAlignment="1">
      <alignment horizontal="center" vertical="center"/>
    </xf>
    <xf numFmtId="0" fontId="41" fillId="14" borderId="20" xfId="2" applyFont="1" applyFill="1" applyBorder="1" applyAlignment="1">
      <alignment horizontal="center" vertical="center" textRotation="90" wrapText="1"/>
    </xf>
    <xf numFmtId="0" fontId="41" fillId="14" borderId="21" xfId="2" applyFont="1" applyFill="1" applyBorder="1" applyAlignment="1">
      <alignment horizontal="center" vertical="center" textRotation="90" wrapText="1"/>
    </xf>
    <xf numFmtId="0" fontId="41" fillId="14" borderId="22" xfId="2" applyFont="1" applyFill="1" applyBorder="1" applyAlignment="1">
      <alignment horizontal="center" vertical="center" textRotation="90" wrapText="1"/>
    </xf>
    <xf numFmtId="0" fontId="6" fillId="0" borderId="20" xfId="2" applyFont="1" applyFill="1" applyBorder="1" applyAlignment="1">
      <alignment horizontal="center" vertical="center" wrapText="1"/>
    </xf>
    <xf numFmtId="0" fontId="6" fillId="0" borderId="21" xfId="2" applyFont="1" applyFill="1" applyBorder="1" applyAlignment="1">
      <alignment horizontal="center" vertical="center" wrapText="1"/>
    </xf>
    <xf numFmtId="0" fontId="6" fillId="0" borderId="22" xfId="2" applyFont="1" applyFill="1" applyBorder="1" applyAlignment="1">
      <alignment horizontal="center" vertical="center" wrapText="1"/>
    </xf>
    <xf numFmtId="0" fontId="6" fillId="14" borderId="37" xfId="2" applyFont="1" applyFill="1" applyBorder="1" applyAlignment="1">
      <alignment horizontal="center" vertical="center" wrapText="1"/>
    </xf>
    <xf numFmtId="0" fontId="6" fillId="14" borderId="38" xfId="2" applyFont="1" applyFill="1" applyBorder="1" applyAlignment="1">
      <alignment horizontal="center" vertical="center" wrapText="1"/>
    </xf>
    <xf numFmtId="0" fontId="6" fillId="14" borderId="45" xfId="2" applyFont="1" applyFill="1" applyBorder="1" applyAlignment="1">
      <alignment horizontal="center" vertical="center" wrapText="1"/>
    </xf>
    <xf numFmtId="0" fontId="22" fillId="2" borderId="52" xfId="2" applyFont="1" applyFill="1" applyBorder="1" applyAlignment="1">
      <alignment horizontal="center" vertical="center"/>
    </xf>
    <xf numFmtId="0" fontId="22" fillId="2" borderId="7" xfId="2" applyFont="1" applyFill="1" applyBorder="1" applyAlignment="1">
      <alignment horizontal="center" vertical="center"/>
    </xf>
    <xf numFmtId="0" fontId="22" fillId="2" borderId="13" xfId="2" applyFont="1" applyFill="1" applyBorder="1" applyAlignment="1">
      <alignment horizontal="center" vertical="center"/>
    </xf>
    <xf numFmtId="0" fontId="22" fillId="15" borderId="60" xfId="2" applyFont="1" applyFill="1" applyBorder="1" applyAlignment="1">
      <alignment horizontal="center" vertical="center"/>
    </xf>
    <xf numFmtId="0" fontId="22" fillId="15" borderId="14" xfId="2" applyFont="1" applyFill="1" applyBorder="1" applyAlignment="1">
      <alignment horizontal="center" vertical="center"/>
    </xf>
    <xf numFmtId="0" fontId="22" fillId="4" borderId="13" xfId="2" applyFont="1" applyFill="1" applyBorder="1" applyAlignment="1">
      <alignment horizontal="center" vertical="center"/>
    </xf>
    <xf numFmtId="0" fontId="22" fillId="4" borderId="14" xfId="2" applyFont="1" applyFill="1" applyBorder="1" applyAlignment="1">
      <alignment horizontal="center" vertical="center"/>
    </xf>
    <xf numFmtId="0" fontId="6" fillId="14" borderId="20" xfId="2" applyFont="1" applyFill="1" applyBorder="1" applyAlignment="1">
      <alignment horizontal="center" vertical="center" textRotation="90" wrapText="1"/>
    </xf>
    <xf numFmtId="0" fontId="6" fillId="14" borderId="21" xfId="2" applyFont="1" applyFill="1" applyBorder="1" applyAlignment="1">
      <alignment horizontal="center" vertical="center" textRotation="90" wrapText="1"/>
    </xf>
    <xf numFmtId="0" fontId="6" fillId="14" borderId="22" xfId="2" applyFont="1" applyFill="1" applyBorder="1" applyAlignment="1">
      <alignment horizontal="center" vertical="center" textRotation="90" wrapText="1"/>
    </xf>
    <xf numFmtId="0" fontId="6" fillId="0" borderId="39" xfId="2" applyFont="1" applyFill="1" applyBorder="1" applyAlignment="1">
      <alignment horizontal="center" vertical="center" wrapText="1"/>
    </xf>
    <xf numFmtId="0" fontId="6" fillId="0" borderId="40" xfId="2" applyFont="1" applyFill="1" applyBorder="1" applyAlignment="1">
      <alignment horizontal="center" vertical="center" wrapText="1"/>
    </xf>
    <xf numFmtId="0" fontId="6" fillId="0" borderId="41" xfId="2" applyFont="1" applyFill="1" applyBorder="1" applyAlignment="1">
      <alignment horizontal="center" vertical="center" wrapText="1"/>
    </xf>
    <xf numFmtId="0" fontId="6" fillId="14" borderId="59" xfId="2" applyFont="1" applyFill="1" applyBorder="1" applyAlignment="1">
      <alignment horizontal="center" vertical="center" wrapText="1"/>
    </xf>
    <xf numFmtId="0" fontId="22" fillId="2" borderId="4" xfId="2" applyFont="1" applyFill="1" applyBorder="1" applyAlignment="1">
      <alignment horizontal="center" vertical="center"/>
    </xf>
    <xf numFmtId="0" fontId="38" fillId="0" borderId="16" xfId="2" applyFont="1" applyBorder="1" applyAlignment="1">
      <alignment horizontal="center"/>
    </xf>
    <xf numFmtId="0" fontId="38" fillId="0" borderId="4" xfId="2" applyFont="1" applyBorder="1" applyAlignment="1">
      <alignment horizontal="center"/>
    </xf>
    <xf numFmtId="0" fontId="38" fillId="0" borderId="5" xfId="2" applyFont="1" applyBorder="1" applyAlignment="1">
      <alignment horizontal="center"/>
    </xf>
    <xf numFmtId="0" fontId="38" fillId="0" borderId="3" xfId="2" applyFont="1" applyBorder="1" applyAlignment="1">
      <alignment horizontal="center"/>
    </xf>
    <xf numFmtId="0" fontId="38" fillId="0" borderId="0" xfId="2" applyFont="1" applyBorder="1" applyAlignment="1">
      <alignment horizontal="center"/>
    </xf>
    <xf numFmtId="0" fontId="38" fillId="0" borderId="8" xfId="2" applyFont="1" applyBorder="1" applyAlignment="1">
      <alignment horizontal="center"/>
    </xf>
    <xf numFmtId="0" fontId="39" fillId="0" borderId="1" xfId="0" applyFont="1" applyBorder="1" applyAlignment="1">
      <alignment horizontal="left" vertical="top" wrapText="1"/>
    </xf>
    <xf numFmtId="0" fontId="6" fillId="0" borderId="16" xfId="2" applyBorder="1" applyAlignment="1">
      <alignment horizontal="center"/>
    </xf>
    <xf numFmtId="0" fontId="6" fillId="0" borderId="4" xfId="2" applyBorder="1" applyAlignment="1">
      <alignment horizontal="center"/>
    </xf>
    <xf numFmtId="0" fontId="6" fillId="0" borderId="5" xfId="2" applyBorder="1" applyAlignment="1">
      <alignment horizontal="center"/>
    </xf>
    <xf numFmtId="0" fontId="6" fillId="0" borderId="3" xfId="2" applyBorder="1" applyAlignment="1">
      <alignment horizontal="center"/>
    </xf>
    <xf numFmtId="0" fontId="6" fillId="0" borderId="0" xfId="2" applyBorder="1" applyAlignment="1">
      <alignment horizontal="center"/>
    </xf>
    <xf numFmtId="0" fontId="6" fillId="0" borderId="8" xfId="2" applyBorder="1" applyAlignment="1">
      <alignment horizontal="center"/>
    </xf>
    <xf numFmtId="0" fontId="27" fillId="0" borderId="32" xfId="0" applyFont="1" applyBorder="1" applyAlignment="1">
      <alignment horizontal="center" vertical="top" wrapText="1"/>
    </xf>
    <xf numFmtId="0" fontId="27" fillId="0" borderId="33" xfId="0" applyFont="1" applyBorder="1" applyAlignment="1">
      <alignment horizontal="center" vertical="top" wrapText="1"/>
    </xf>
    <xf numFmtId="0" fontId="27" fillId="0" borderId="34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left" vertical="top" wrapText="1"/>
    </xf>
    <xf numFmtId="0" fontId="22" fillId="0" borderId="0" xfId="2" applyFont="1" applyAlignment="1">
      <alignment horizontal="center"/>
    </xf>
    <xf numFmtId="0" fontId="6" fillId="0" borderId="1" xfId="2" applyBorder="1" applyAlignment="1">
      <alignment horizontal="center"/>
    </xf>
    <xf numFmtId="0" fontId="6" fillId="0" borderId="2" xfId="2" applyBorder="1" applyAlignment="1">
      <alignment horizontal="center"/>
    </xf>
    <xf numFmtId="0" fontId="48" fillId="13" borderId="9" xfId="0" applyFont="1" applyFill="1" applyBorder="1" applyAlignment="1">
      <alignment horizontal="center" vertical="top" wrapText="1"/>
    </xf>
    <xf numFmtId="0" fontId="48" fillId="13" borderId="10" xfId="0" applyFont="1" applyFill="1" applyBorder="1" applyAlignment="1">
      <alignment horizontal="center" vertical="top" wrapText="1"/>
    </xf>
    <xf numFmtId="0" fontId="48" fillId="13" borderId="11" xfId="0" applyFont="1" applyFill="1" applyBorder="1" applyAlignment="1">
      <alignment horizontal="center" vertical="top" wrapText="1"/>
    </xf>
    <xf numFmtId="0" fontId="0" fillId="2" borderId="9" xfId="0" applyFill="1" applyBorder="1" applyAlignment="1" applyProtection="1">
      <alignment horizontal="center"/>
    </xf>
    <xf numFmtId="0" fontId="0" fillId="2" borderId="10" xfId="0" applyFill="1" applyBorder="1" applyAlignment="1" applyProtection="1">
      <alignment horizontal="center"/>
    </xf>
    <xf numFmtId="0" fontId="0" fillId="2" borderId="11" xfId="0" applyFill="1" applyBorder="1" applyAlignment="1" applyProtection="1">
      <alignment horizontal="center"/>
    </xf>
    <xf numFmtId="0" fontId="50" fillId="0" borderId="0" xfId="0" applyFont="1" applyAlignment="1">
      <alignment horizontal="left"/>
    </xf>
    <xf numFmtId="0" fontId="0" fillId="14" borderId="9" xfId="0" applyFill="1" applyBorder="1" applyAlignment="1">
      <alignment horizontal="left"/>
    </xf>
    <xf numFmtId="0" fontId="0" fillId="14" borderId="11" xfId="0" applyFill="1" applyBorder="1" applyAlignment="1">
      <alignment horizontal="left"/>
    </xf>
    <xf numFmtId="0" fontId="46" fillId="2" borderId="9" xfId="0" applyFont="1" applyFill="1" applyBorder="1" applyAlignment="1">
      <alignment horizontal="left" vertical="center" wrapText="1"/>
    </xf>
    <xf numFmtId="0" fontId="46" fillId="2" borderId="11" xfId="0" applyFont="1" applyFill="1" applyBorder="1" applyAlignment="1">
      <alignment horizontal="left" vertical="center" wrapText="1"/>
    </xf>
    <xf numFmtId="0" fontId="0" fillId="2" borderId="9" xfId="0" applyFill="1" applyBorder="1" applyAlignment="1">
      <alignment horizontal="center" vertical="top"/>
    </xf>
    <xf numFmtId="0" fontId="0" fillId="2" borderId="10" xfId="0" applyFill="1" applyBorder="1" applyAlignment="1">
      <alignment horizontal="center" vertical="top"/>
    </xf>
    <xf numFmtId="0" fontId="0" fillId="2" borderId="11" xfId="0" applyFill="1" applyBorder="1" applyAlignment="1">
      <alignment horizontal="center" vertical="top"/>
    </xf>
    <xf numFmtId="0" fontId="47" fillId="13" borderId="9" xfId="0" applyFont="1" applyFill="1" applyBorder="1" applyAlignment="1">
      <alignment horizontal="center" vertical="top" wrapText="1"/>
    </xf>
    <xf numFmtId="0" fontId="47" fillId="13" borderId="10" xfId="0" applyFont="1" applyFill="1" applyBorder="1" applyAlignment="1">
      <alignment horizontal="center" vertical="top" wrapText="1"/>
    </xf>
    <xf numFmtId="0" fontId="47" fillId="13" borderId="11" xfId="0" applyFont="1" applyFill="1" applyBorder="1" applyAlignment="1">
      <alignment horizontal="center" vertical="top" wrapText="1"/>
    </xf>
    <xf numFmtId="0" fontId="0" fillId="13" borderId="9" xfId="0" applyFill="1" applyBorder="1" applyAlignment="1">
      <alignment horizontal="center"/>
    </xf>
    <xf numFmtId="0" fontId="0" fillId="13" borderId="10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0" fontId="30" fillId="14" borderId="9" xfId="0" applyFont="1" applyFill="1" applyBorder="1" applyAlignment="1">
      <alignment horizontal="center" vertical="center" wrapText="1"/>
    </xf>
    <xf numFmtId="0" fontId="30" fillId="14" borderId="10" xfId="0" applyFont="1" applyFill="1" applyBorder="1" applyAlignment="1">
      <alignment horizontal="center" vertical="center" wrapText="1"/>
    </xf>
    <xf numFmtId="0" fontId="30" fillId="14" borderId="11" xfId="0" applyFont="1" applyFill="1" applyBorder="1" applyAlignment="1">
      <alignment horizontal="center" vertical="center" wrapText="1"/>
    </xf>
    <xf numFmtId="0" fontId="30" fillId="13" borderId="9" xfId="0" applyFont="1" applyFill="1" applyBorder="1" applyAlignment="1">
      <alignment horizontal="center" wrapText="1"/>
    </xf>
    <xf numFmtId="0" fontId="30" fillId="13" borderId="11" xfId="0" applyFont="1" applyFill="1" applyBorder="1" applyAlignment="1">
      <alignment horizontal="center" wrapText="1"/>
    </xf>
    <xf numFmtId="0" fontId="0" fillId="0" borderId="52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24" xfId="0" applyBorder="1" applyAlignment="1">
      <alignment horizontal="center"/>
    </xf>
    <xf numFmtId="0" fontId="30" fillId="0" borderId="9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30" fillId="0" borderId="9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8" borderId="9" xfId="0" applyFont="1" applyFill="1" applyBorder="1" applyAlignment="1">
      <alignment horizontal="center"/>
    </xf>
    <xf numFmtId="0" fontId="30" fillId="8" borderId="10" xfId="0" applyFont="1" applyFill="1" applyBorder="1" applyAlignment="1">
      <alignment horizontal="center"/>
    </xf>
    <xf numFmtId="0" fontId="30" fillId="8" borderId="11" xfId="0" applyFont="1" applyFill="1" applyBorder="1" applyAlignment="1">
      <alignment horizontal="center"/>
    </xf>
    <xf numFmtId="0" fontId="48" fillId="0" borderId="53" xfId="0" applyFont="1" applyBorder="1" applyAlignment="1">
      <alignment horizontal="left" vertical="top" wrapText="1"/>
    </xf>
    <xf numFmtId="0" fontId="48" fillId="0" borderId="0" xfId="0" applyFont="1" applyBorder="1" applyAlignment="1">
      <alignment horizontal="left" vertical="top" wrapText="1"/>
    </xf>
    <xf numFmtId="0" fontId="46" fillId="2" borderId="10" xfId="0" applyFont="1" applyFill="1" applyBorder="1" applyAlignment="1">
      <alignment horizontal="left" vertical="center" wrapText="1"/>
    </xf>
    <xf numFmtId="0" fontId="0" fillId="0" borderId="9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3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4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30" fillId="0" borderId="10" xfId="0" applyFont="1" applyBorder="1" applyAlignment="1">
      <alignment horizontal="center" vertical="center"/>
    </xf>
    <xf numFmtId="0" fontId="30" fillId="14" borderId="64" xfId="0" applyFont="1" applyFill="1" applyBorder="1" applyAlignment="1">
      <alignment horizontal="left"/>
    </xf>
    <xf numFmtId="0" fontId="30" fillId="14" borderId="63" xfId="0" applyFont="1" applyFill="1" applyBorder="1" applyAlignment="1">
      <alignment horizontal="left"/>
    </xf>
    <xf numFmtId="0" fontId="30" fillId="14" borderId="62" xfId="0" applyFont="1" applyFill="1" applyBorder="1" applyAlignment="1">
      <alignment horizontal="left"/>
    </xf>
    <xf numFmtId="0" fontId="0" fillId="0" borderId="4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4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8" xfId="0" applyBorder="1" applyAlignment="1">
      <alignment horizontal="left"/>
    </xf>
    <xf numFmtId="0" fontId="24" fillId="4" borderId="37" xfId="0" applyFont="1" applyFill="1" applyBorder="1" applyAlignment="1">
      <alignment horizontal="center" vertical="center"/>
    </xf>
    <xf numFmtId="0" fontId="24" fillId="4" borderId="51" xfId="0" applyFont="1" applyFill="1" applyBorder="1" applyAlignment="1">
      <alignment horizontal="center" vertical="center"/>
    </xf>
    <xf numFmtId="0" fontId="24" fillId="4" borderId="38" xfId="0" applyFont="1" applyFill="1" applyBorder="1" applyAlignment="1">
      <alignment horizontal="center" vertical="center"/>
    </xf>
    <xf numFmtId="0" fontId="24" fillId="4" borderId="5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 textRotation="90"/>
    </xf>
    <xf numFmtId="0" fontId="28" fillId="4" borderId="21" xfId="0" applyFont="1" applyFill="1" applyBorder="1" applyAlignment="1">
      <alignment horizontal="center" vertical="center" textRotation="90"/>
    </xf>
    <xf numFmtId="0" fontId="28" fillId="4" borderId="22" xfId="0" applyFont="1" applyFill="1" applyBorder="1" applyAlignment="1">
      <alignment horizontal="center" vertical="center" textRotation="90"/>
    </xf>
    <xf numFmtId="0" fontId="24" fillId="4" borderId="20" xfId="0" applyFont="1" applyFill="1" applyBorder="1" applyAlignment="1">
      <alignment horizontal="center" vertical="center" textRotation="90" wrapText="1"/>
    </xf>
    <xf numFmtId="0" fontId="24" fillId="4" borderId="21" xfId="0" applyFont="1" applyFill="1" applyBorder="1" applyAlignment="1">
      <alignment horizontal="center" vertical="center" textRotation="90" wrapText="1"/>
    </xf>
    <xf numFmtId="0" fontId="24" fillId="4" borderId="22" xfId="0" applyFont="1" applyFill="1" applyBorder="1" applyAlignment="1">
      <alignment horizontal="center" vertical="center" textRotation="90" wrapText="1"/>
    </xf>
    <xf numFmtId="0" fontId="24" fillId="4" borderId="52" xfId="0" applyFont="1" applyFill="1" applyBorder="1" applyAlignment="1">
      <alignment horizontal="center" vertical="center" wrapText="1"/>
    </xf>
    <xf numFmtId="0" fontId="24" fillId="4" borderId="13" xfId="0" applyFont="1" applyFill="1" applyBorder="1" applyAlignment="1">
      <alignment horizontal="center" vertical="center" wrapText="1"/>
    </xf>
    <xf numFmtId="0" fontId="24" fillId="4" borderId="52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center" vertical="center"/>
    </xf>
    <xf numFmtId="0" fontId="24" fillId="4" borderId="25" xfId="0" applyFont="1" applyFill="1" applyBorder="1" applyAlignment="1">
      <alignment horizontal="center" vertical="center" textRotation="90"/>
    </xf>
    <xf numFmtId="0" fontId="24" fillId="4" borderId="27" xfId="0" applyFont="1" applyFill="1" applyBorder="1" applyAlignment="1">
      <alignment horizontal="center" vertical="center" textRotation="90"/>
    </xf>
    <xf numFmtId="0" fontId="24" fillId="4" borderId="29" xfId="0" applyFont="1" applyFill="1" applyBorder="1" applyAlignment="1">
      <alignment horizontal="center" vertical="center" textRotation="90"/>
    </xf>
    <xf numFmtId="0" fontId="24" fillId="4" borderId="20" xfId="0" applyFont="1" applyFill="1" applyBorder="1" applyAlignment="1">
      <alignment horizontal="center" vertical="center"/>
    </xf>
    <xf numFmtId="0" fontId="24" fillId="4" borderId="21" xfId="0" applyFont="1" applyFill="1" applyBorder="1" applyAlignment="1">
      <alignment horizontal="center" vertical="center"/>
    </xf>
    <xf numFmtId="0" fontId="24" fillId="4" borderId="22" xfId="0" applyFont="1" applyFill="1" applyBorder="1" applyAlignment="1">
      <alignment horizontal="center" vertical="center"/>
    </xf>
    <xf numFmtId="0" fontId="24" fillId="4" borderId="52" xfId="0" applyFont="1" applyFill="1" applyBorder="1" applyAlignment="1">
      <alignment horizontal="center" vertical="center" textRotation="90" wrapText="1"/>
    </xf>
    <xf numFmtId="0" fontId="24" fillId="4" borderId="7" xfId="0" applyFont="1" applyFill="1" applyBorder="1" applyAlignment="1">
      <alignment horizontal="center" vertical="center" textRotation="90" wrapText="1"/>
    </xf>
    <xf numFmtId="0" fontId="24" fillId="4" borderId="7" xfId="0" applyFont="1" applyFill="1" applyBorder="1" applyAlignment="1">
      <alignment horizontal="center" vertical="center"/>
    </xf>
    <xf numFmtId="0" fontId="9" fillId="3" borderId="52" xfId="6" applyFont="1" applyFill="1" applyBorder="1" applyAlignment="1">
      <alignment horizontal="center" vertical="center"/>
    </xf>
    <xf numFmtId="0" fontId="9" fillId="3" borderId="53" xfId="6" applyFont="1" applyFill="1" applyBorder="1" applyAlignment="1">
      <alignment horizontal="center" vertical="center"/>
    </xf>
    <xf numFmtId="0" fontId="9" fillId="3" borderId="24" xfId="6" applyFont="1" applyFill="1" applyBorder="1" applyAlignment="1">
      <alignment horizontal="center" vertical="center"/>
    </xf>
    <xf numFmtId="0" fontId="9" fillId="3" borderId="7" xfId="6" applyFont="1" applyFill="1" applyBorder="1" applyAlignment="1">
      <alignment horizontal="center" vertical="center"/>
    </xf>
    <xf numFmtId="0" fontId="9" fillId="3" borderId="0" xfId="6" applyFont="1" applyFill="1" applyAlignment="1">
      <alignment horizontal="center" vertical="center"/>
    </xf>
    <xf numFmtId="0" fontId="9" fillId="3" borderId="54" xfId="6" applyFont="1" applyFill="1" applyBorder="1" applyAlignment="1">
      <alignment horizontal="center" vertical="center"/>
    </xf>
    <xf numFmtId="0" fontId="9" fillId="3" borderId="13" xfId="6" applyFont="1" applyFill="1" applyBorder="1" applyAlignment="1">
      <alignment horizontal="center" vertical="center"/>
    </xf>
    <xf numFmtId="0" fontId="9" fillId="3" borderId="14" xfId="6" applyFont="1" applyFill="1" applyBorder="1" applyAlignment="1">
      <alignment horizontal="center" vertical="center"/>
    </xf>
    <xf numFmtId="0" fontId="9" fillId="3" borderId="55" xfId="6" applyFont="1" applyFill="1" applyBorder="1" applyAlignment="1">
      <alignment horizontal="center" vertical="center"/>
    </xf>
    <xf numFmtId="0" fontId="9" fillId="4" borderId="9" xfId="6" applyFont="1" applyFill="1" applyBorder="1" applyAlignment="1">
      <alignment horizontal="center" vertical="center"/>
    </xf>
    <xf numFmtId="0" fontId="9" fillId="4" borderId="10" xfId="6" applyFont="1" applyFill="1" applyBorder="1" applyAlignment="1">
      <alignment horizontal="center" vertical="center"/>
    </xf>
    <xf numFmtId="0" fontId="9" fillId="4" borderId="11" xfId="6" applyFont="1" applyFill="1" applyBorder="1" applyAlignment="1">
      <alignment horizontal="center" vertical="center"/>
    </xf>
    <xf numFmtId="0" fontId="33" fillId="13" borderId="52" xfId="6" applyFont="1" applyFill="1" applyBorder="1" applyAlignment="1">
      <alignment horizontal="center" vertical="center"/>
    </xf>
    <xf numFmtId="0" fontId="33" fillId="13" borderId="53" xfId="6" applyFont="1" applyFill="1" applyBorder="1" applyAlignment="1">
      <alignment horizontal="center" vertical="center"/>
    </xf>
    <xf numFmtId="0" fontId="33" fillId="13" borderId="24" xfId="6" applyFont="1" applyFill="1" applyBorder="1" applyAlignment="1">
      <alignment horizontal="center" vertical="center"/>
    </xf>
    <xf numFmtId="0" fontId="33" fillId="13" borderId="7" xfId="6" applyFont="1" applyFill="1" applyBorder="1" applyAlignment="1">
      <alignment horizontal="center" vertical="center"/>
    </xf>
    <xf numFmtId="0" fontId="33" fillId="13" borderId="0" xfId="6" applyFont="1" applyFill="1" applyAlignment="1">
      <alignment horizontal="center" vertical="center"/>
    </xf>
    <xf numFmtId="0" fontId="33" fillId="13" borderId="54" xfId="6" applyFont="1" applyFill="1" applyBorder="1" applyAlignment="1">
      <alignment horizontal="center" vertical="center"/>
    </xf>
    <xf numFmtId="0" fontId="33" fillId="13" borderId="13" xfId="6" applyFont="1" applyFill="1" applyBorder="1" applyAlignment="1">
      <alignment horizontal="center" vertical="center"/>
    </xf>
    <xf numFmtId="0" fontId="33" fillId="13" borderId="14" xfId="6" applyFont="1" applyFill="1" applyBorder="1" applyAlignment="1">
      <alignment horizontal="center" vertical="center"/>
    </xf>
    <xf numFmtId="0" fontId="33" fillId="13" borderId="55" xfId="6" applyFont="1" applyFill="1" applyBorder="1" applyAlignment="1">
      <alignment horizontal="center" vertical="center"/>
    </xf>
    <xf numFmtId="0" fontId="34" fillId="3" borderId="52" xfId="6" applyFont="1" applyFill="1" applyBorder="1" applyAlignment="1">
      <alignment horizontal="center" vertical="center"/>
    </xf>
    <xf numFmtId="0" fontId="34" fillId="3" borderId="53" xfId="6" applyFont="1" applyFill="1" applyBorder="1" applyAlignment="1">
      <alignment horizontal="center" vertical="center"/>
    </xf>
    <xf numFmtId="0" fontId="34" fillId="3" borderId="24" xfId="6" applyFont="1" applyFill="1" applyBorder="1" applyAlignment="1">
      <alignment horizontal="center" vertical="center"/>
    </xf>
    <xf numFmtId="0" fontId="34" fillId="3" borderId="7" xfId="6" applyFont="1" applyFill="1" applyBorder="1" applyAlignment="1">
      <alignment horizontal="center" vertical="center"/>
    </xf>
    <xf numFmtId="0" fontId="34" fillId="3" borderId="0" xfId="6" applyFont="1" applyFill="1" applyAlignment="1">
      <alignment horizontal="center" vertical="center"/>
    </xf>
    <xf numFmtId="0" fontId="34" fillId="3" borderId="54" xfId="6" applyFont="1" applyFill="1" applyBorder="1" applyAlignment="1">
      <alignment horizontal="center" vertical="center"/>
    </xf>
    <xf numFmtId="0" fontId="34" fillId="3" borderId="13" xfId="6" applyFont="1" applyFill="1" applyBorder="1" applyAlignment="1">
      <alignment horizontal="center" vertical="center"/>
    </xf>
    <xf numFmtId="0" fontId="34" fillId="3" borderId="14" xfId="6" applyFont="1" applyFill="1" applyBorder="1" applyAlignment="1">
      <alignment horizontal="center" vertical="center"/>
    </xf>
    <xf numFmtId="0" fontId="34" fillId="3" borderId="55" xfId="6" applyFont="1" applyFill="1" applyBorder="1" applyAlignment="1">
      <alignment horizontal="center" vertical="center"/>
    </xf>
    <xf numFmtId="0" fontId="7" fillId="0" borderId="52" xfId="6" applyBorder="1" applyAlignment="1">
      <alignment horizontal="center" vertical="center"/>
    </xf>
    <xf numFmtId="0" fontId="7" fillId="0" borderId="53" xfId="6" applyBorder="1" applyAlignment="1">
      <alignment horizontal="center" vertical="center"/>
    </xf>
    <xf numFmtId="0" fontId="7" fillId="0" borderId="24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7" fillId="0" borderId="0" xfId="6" applyAlignment="1">
      <alignment horizontal="center" vertical="center"/>
    </xf>
    <xf numFmtId="0" fontId="7" fillId="0" borderId="54" xfId="6" applyBorder="1" applyAlignment="1">
      <alignment horizontal="center" vertical="center"/>
    </xf>
    <xf numFmtId="0" fontId="7" fillId="0" borderId="13" xfId="6" applyBorder="1" applyAlignment="1">
      <alignment horizontal="center" vertical="center"/>
    </xf>
    <xf numFmtId="0" fontId="7" fillId="0" borderId="14" xfId="6" applyBorder="1" applyAlignment="1">
      <alignment horizontal="center" vertical="center"/>
    </xf>
    <xf numFmtId="0" fontId="7" fillId="0" borderId="55" xfId="6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9" fillId="3" borderId="46" xfId="6" applyFont="1" applyFill="1" applyBorder="1" applyAlignment="1">
      <alignment horizontal="center" vertical="center"/>
    </xf>
    <xf numFmtId="0" fontId="9" fillId="3" borderId="8" xfId="6" applyFont="1" applyFill="1" applyBorder="1" applyAlignment="1">
      <alignment horizontal="center" vertical="center"/>
    </xf>
    <xf numFmtId="0" fontId="9" fillId="3" borderId="15" xfId="6" applyFont="1" applyFill="1" applyBorder="1" applyAlignment="1">
      <alignment horizontal="center" vertical="center"/>
    </xf>
    <xf numFmtId="0" fontId="9" fillId="4" borderId="9" xfId="6" applyFont="1" applyFill="1" applyBorder="1" applyAlignment="1">
      <alignment horizontal="center" vertical="center" wrapText="1"/>
    </xf>
    <xf numFmtId="0" fontId="9" fillId="4" borderId="10" xfId="6" applyFont="1" applyFill="1" applyBorder="1" applyAlignment="1">
      <alignment horizontal="center" vertical="center" wrapText="1"/>
    </xf>
    <xf numFmtId="0" fontId="9" fillId="4" borderId="11" xfId="6" applyFont="1" applyFill="1" applyBorder="1" applyAlignment="1">
      <alignment horizontal="center" vertical="center" wrapText="1"/>
    </xf>
  </cellXfs>
  <cellStyles count="13">
    <cellStyle name="Normal 2" xfId="7" xr:uid="{00000000-0005-0000-0000-000001000000}"/>
    <cellStyle name="Normal 2 2" xfId="9" xr:uid="{00000000-0005-0000-0000-000002000000}"/>
    <cellStyle name="Normal 3" xfId="10" xr:uid="{00000000-0005-0000-0000-000003000000}"/>
    <cellStyle name="Normal 4" xfId="12" xr:uid="{00000000-0005-0000-0000-000004000000}"/>
    <cellStyle name="Normal 8" xfId="11" xr:uid="{00000000-0005-0000-0000-000005000000}"/>
    <cellStyle name="Standard_Vorlage_0005280612190C-01Q01_Customer" xfId="4" xr:uid="{00000000-0005-0000-0000-000006000000}"/>
    <cellStyle name="Обычный" xfId="0" builtinId="0"/>
    <cellStyle name="Обычный 2" xfId="2" xr:uid="{00000000-0005-0000-0000-000007000000}"/>
    <cellStyle name="Обычный 5" xfId="6" xr:uid="{00000000-0005-0000-0000-000008000000}"/>
    <cellStyle name="Обычный 6" xfId="5" xr:uid="{00000000-0005-0000-0000-000009000000}"/>
    <cellStyle name="Обычный 6 2" xfId="8" xr:uid="{00000000-0005-0000-0000-00000A000000}"/>
    <cellStyle name="Обычный 7" xfId="1" xr:uid="{00000000-0005-0000-0000-00000B000000}"/>
    <cellStyle name="常规 9 2" xfId="3" xr:uid="{00000000-0005-0000-0000-00000C000000}"/>
  </cellStyles>
  <dxfs count="61"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9"/>
  <colors>
    <mruColors>
      <color rgb="FFFCFCD8"/>
      <color rgb="FFFFE7FC"/>
      <color rgb="FFFFF7FE"/>
      <color rgb="FFFEDEF9"/>
      <color rgb="FFC0F8E3"/>
      <color rgb="FFB0FAC7"/>
      <color rgb="FFF5F9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18" Type="http://schemas.openxmlformats.org/officeDocument/2006/relationships/image" Target="../media/image23.jpeg"/><Relationship Id="rId3" Type="http://schemas.openxmlformats.org/officeDocument/2006/relationships/image" Target="../media/image8.jpeg"/><Relationship Id="rId21" Type="http://schemas.openxmlformats.org/officeDocument/2006/relationships/image" Target="../media/image26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" Type="http://schemas.openxmlformats.org/officeDocument/2006/relationships/image" Target="../media/image7.jpeg"/><Relationship Id="rId16" Type="http://schemas.openxmlformats.org/officeDocument/2006/relationships/image" Target="../media/image21.jpeg"/><Relationship Id="rId20" Type="http://schemas.openxmlformats.org/officeDocument/2006/relationships/image" Target="../media/image25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5" Type="http://schemas.openxmlformats.org/officeDocument/2006/relationships/image" Target="../media/image20.jpeg"/><Relationship Id="rId10" Type="http://schemas.openxmlformats.org/officeDocument/2006/relationships/image" Target="../media/image15.jpeg"/><Relationship Id="rId19" Type="http://schemas.openxmlformats.org/officeDocument/2006/relationships/image" Target="../media/image24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39</xdr:row>
      <xdr:rowOff>257174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524125" y="2506979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9</xdr:col>
          <xdr:colOff>411480</xdr:colOff>
          <xdr:row>27</xdr:row>
          <xdr:rowOff>76200</xdr:rowOff>
        </xdr:to>
        <xdr:sp macro="" textlink="">
          <xdr:nvSpPr>
            <xdr:cNvPr id="6186" name="Object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3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</xdr:row>
          <xdr:rowOff>0</xdr:rowOff>
        </xdr:from>
        <xdr:to>
          <xdr:col>19</xdr:col>
          <xdr:colOff>556260</xdr:colOff>
          <xdr:row>28</xdr:row>
          <xdr:rowOff>7620</xdr:rowOff>
        </xdr:to>
        <xdr:sp macro="" textlink="">
          <xdr:nvSpPr>
            <xdr:cNvPr id="6187" name="Object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3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</xdr:row>
          <xdr:rowOff>0</xdr:rowOff>
        </xdr:from>
        <xdr:to>
          <xdr:col>9</xdr:col>
          <xdr:colOff>464820</xdr:colOff>
          <xdr:row>65</xdr:row>
          <xdr:rowOff>114300</xdr:rowOff>
        </xdr:to>
        <xdr:sp macro="" textlink="">
          <xdr:nvSpPr>
            <xdr:cNvPr id="6188" name="Object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3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91440</xdr:colOff>
          <xdr:row>40</xdr:row>
          <xdr:rowOff>144780</xdr:rowOff>
        </xdr:from>
        <xdr:to>
          <xdr:col>19</xdr:col>
          <xdr:colOff>586740</xdr:colOff>
          <xdr:row>66</xdr:row>
          <xdr:rowOff>114300</xdr:rowOff>
        </xdr:to>
        <xdr:sp macro="" textlink="">
          <xdr:nvSpPr>
            <xdr:cNvPr id="6189" name="Object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3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</xdr:row>
          <xdr:rowOff>0</xdr:rowOff>
        </xdr:from>
        <xdr:to>
          <xdr:col>13</xdr:col>
          <xdr:colOff>167640</xdr:colOff>
          <xdr:row>112</xdr:row>
          <xdr:rowOff>160020</xdr:rowOff>
        </xdr:to>
        <xdr:sp macro="" textlink="">
          <xdr:nvSpPr>
            <xdr:cNvPr id="6190" name="Object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3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</xdr:row>
          <xdr:rowOff>182880</xdr:rowOff>
        </xdr:from>
        <xdr:to>
          <xdr:col>6</xdr:col>
          <xdr:colOff>0</xdr:colOff>
          <xdr:row>3</xdr:row>
          <xdr:rowOff>198120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4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LID4096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ТАК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601980</xdr:colOff>
          <xdr:row>2</xdr:row>
          <xdr:rowOff>175260</xdr:rowOff>
        </xdr:from>
        <xdr:to>
          <xdr:col>6</xdr:col>
          <xdr:colOff>609600</xdr:colOff>
          <xdr:row>3</xdr:row>
          <xdr:rowOff>190500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4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LID4096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НІ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236220</xdr:colOff>
          <xdr:row>78</xdr:row>
          <xdr:rowOff>251460</xdr:rowOff>
        </xdr:from>
        <xdr:to>
          <xdr:col>4</xdr:col>
          <xdr:colOff>30480</xdr:colOff>
          <xdr:row>78</xdr:row>
          <xdr:rowOff>449580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4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LID4096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ТАК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830580</xdr:colOff>
          <xdr:row>78</xdr:row>
          <xdr:rowOff>266700</xdr:rowOff>
        </xdr:from>
        <xdr:to>
          <xdr:col>4</xdr:col>
          <xdr:colOff>1447800</xdr:colOff>
          <xdr:row>78</xdr:row>
          <xdr:rowOff>480060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4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LID4096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НІ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236220</xdr:colOff>
          <xdr:row>79</xdr:row>
          <xdr:rowOff>152400</xdr:rowOff>
        </xdr:from>
        <xdr:to>
          <xdr:col>4</xdr:col>
          <xdr:colOff>30480</xdr:colOff>
          <xdr:row>79</xdr:row>
          <xdr:rowOff>365760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4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LID4096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ТАК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830580</xdr:colOff>
          <xdr:row>79</xdr:row>
          <xdr:rowOff>152400</xdr:rowOff>
        </xdr:from>
        <xdr:to>
          <xdr:col>4</xdr:col>
          <xdr:colOff>1447800</xdr:colOff>
          <xdr:row>79</xdr:row>
          <xdr:rowOff>365760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4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LID4096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НІ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1737360</xdr:colOff>
          <xdr:row>4</xdr:row>
          <xdr:rowOff>38100</xdr:rowOff>
        </xdr:from>
        <xdr:to>
          <xdr:col>5</xdr:col>
          <xdr:colOff>601980</xdr:colOff>
          <xdr:row>4</xdr:row>
          <xdr:rowOff>243840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4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LID4096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ТАК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4</xdr:row>
          <xdr:rowOff>30480</xdr:rowOff>
        </xdr:from>
        <xdr:to>
          <xdr:col>6</xdr:col>
          <xdr:colOff>647700</xdr:colOff>
          <xdr:row>4</xdr:row>
          <xdr:rowOff>236220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4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LID4096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НІ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211667</xdr:colOff>
      <xdr:row>0</xdr:row>
      <xdr:rowOff>2</xdr:rowOff>
    </xdr:from>
    <xdr:to>
      <xdr:col>11</xdr:col>
      <xdr:colOff>296333</xdr:colOff>
      <xdr:row>17</xdr:row>
      <xdr:rowOff>135469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47067" y="550335"/>
          <a:ext cx="3302000" cy="2201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327378</xdr:colOff>
      <xdr:row>17</xdr:row>
      <xdr:rowOff>143933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51744" y="551744"/>
          <a:ext cx="3310466" cy="220697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38</xdr:row>
      <xdr:rowOff>1</xdr:rowOff>
    </xdr:from>
    <xdr:to>
      <xdr:col>3</xdr:col>
      <xdr:colOff>440268</xdr:colOff>
      <xdr:row>56</xdr:row>
      <xdr:rowOff>88901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48215" y="7685617"/>
          <a:ext cx="3441700" cy="2294467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38</xdr:row>
      <xdr:rowOff>0</xdr:rowOff>
    </xdr:from>
    <xdr:to>
      <xdr:col>11</xdr:col>
      <xdr:colOff>457201</xdr:colOff>
      <xdr:row>56</xdr:row>
      <xdr:rowOff>152400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38601" y="7696200"/>
          <a:ext cx="3505200" cy="233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3</xdr:col>
      <xdr:colOff>321733</xdr:colOff>
      <xdr:row>75</xdr:row>
      <xdr:rowOff>135467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50333" y="11404600"/>
          <a:ext cx="3302000" cy="220133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58</xdr:row>
      <xdr:rowOff>0</xdr:rowOff>
    </xdr:from>
    <xdr:to>
      <xdr:col>14</xdr:col>
      <xdr:colOff>592667</xdr:colOff>
      <xdr:row>73</xdr:row>
      <xdr:rowOff>107245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10854267"/>
          <a:ext cx="4351867" cy="29012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6</xdr:col>
      <xdr:colOff>575733</xdr:colOff>
      <xdr:row>92</xdr:row>
      <xdr:rowOff>95955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10267"/>
          <a:ext cx="4334933" cy="2889955"/>
        </a:xfrm>
        <a:prstGeom prst="rect">
          <a:avLst/>
        </a:prstGeom>
      </xdr:spPr>
    </xdr:pic>
    <xdr:clientData/>
  </xdr:twoCellAnchor>
  <xdr:twoCellAnchor editAs="oneCell">
    <xdr:from>
      <xdr:col>8</xdr:col>
      <xdr:colOff>2</xdr:colOff>
      <xdr:row>137</xdr:row>
      <xdr:rowOff>93132</xdr:rowOff>
    </xdr:from>
    <xdr:to>
      <xdr:col>11</xdr:col>
      <xdr:colOff>330202</xdr:colOff>
      <xdr:row>155</xdr:row>
      <xdr:rowOff>21166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70352" y="26282649"/>
          <a:ext cx="3314700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85511</xdr:rowOff>
    </xdr:from>
    <xdr:to>
      <xdr:col>3</xdr:col>
      <xdr:colOff>462845</xdr:colOff>
      <xdr:row>175</xdr:row>
      <xdr:rowOff>50798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89421" y="29884932"/>
          <a:ext cx="3521287" cy="234244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156</xdr:row>
      <xdr:rowOff>93132</xdr:rowOff>
    </xdr:from>
    <xdr:to>
      <xdr:col>14</xdr:col>
      <xdr:colOff>541867</xdr:colOff>
      <xdr:row>171</xdr:row>
      <xdr:rowOff>166510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29303132"/>
          <a:ext cx="4301067" cy="2867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93132</xdr:rowOff>
    </xdr:from>
    <xdr:to>
      <xdr:col>3</xdr:col>
      <xdr:colOff>313267</xdr:colOff>
      <xdr:row>194</xdr:row>
      <xdr:rowOff>12699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48216" y="33593615"/>
          <a:ext cx="3289300" cy="2192867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176</xdr:row>
      <xdr:rowOff>93132</xdr:rowOff>
    </xdr:from>
    <xdr:to>
      <xdr:col>11</xdr:col>
      <xdr:colOff>330201</xdr:colOff>
      <xdr:row>194</xdr:row>
      <xdr:rowOff>38099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70351" y="33597849"/>
          <a:ext cx="3314700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16936</xdr:colOff>
      <xdr:row>195</xdr:row>
      <xdr:rowOff>135468</xdr:rowOff>
    </xdr:from>
    <xdr:to>
      <xdr:col>3</xdr:col>
      <xdr:colOff>304804</xdr:colOff>
      <xdr:row>213</xdr:row>
      <xdr:rowOff>16937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24931" y="37185602"/>
          <a:ext cx="3251202" cy="216746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195</xdr:row>
      <xdr:rowOff>93132</xdr:rowOff>
    </xdr:from>
    <xdr:to>
      <xdr:col>14</xdr:col>
      <xdr:colOff>584200</xdr:colOff>
      <xdr:row>211</xdr:row>
      <xdr:rowOff>8466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36601399"/>
          <a:ext cx="4343400" cy="28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85511</xdr:rowOff>
    </xdr:from>
    <xdr:to>
      <xdr:col>3</xdr:col>
      <xdr:colOff>321733</xdr:colOff>
      <xdr:row>232</xdr:row>
      <xdr:rowOff>21670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52279" y="40702057"/>
          <a:ext cx="3305892" cy="220133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137</xdr:row>
      <xdr:rowOff>127000</xdr:rowOff>
    </xdr:from>
    <xdr:to>
      <xdr:col>3</xdr:col>
      <xdr:colOff>338668</xdr:colOff>
      <xdr:row>155</xdr:row>
      <xdr:rowOff>29634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22815" y="26312283"/>
          <a:ext cx="3289300" cy="2192867"/>
        </a:xfrm>
        <a:prstGeom prst="rect">
          <a:avLst/>
        </a:prstGeom>
      </xdr:spPr>
    </xdr:pic>
    <xdr:clientData/>
  </xdr:twoCellAnchor>
  <xdr:twoCellAnchor editAs="oneCell">
    <xdr:from>
      <xdr:col>8</xdr:col>
      <xdr:colOff>25402</xdr:colOff>
      <xdr:row>117</xdr:row>
      <xdr:rowOff>127000</xdr:rowOff>
    </xdr:from>
    <xdr:to>
      <xdr:col>11</xdr:col>
      <xdr:colOff>448735</xdr:colOff>
      <xdr:row>136</xdr:row>
      <xdr:rowOff>25400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72469" y="22597533"/>
          <a:ext cx="3454400" cy="230293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213</xdr:row>
      <xdr:rowOff>0</xdr:rowOff>
    </xdr:from>
    <xdr:to>
      <xdr:col>14</xdr:col>
      <xdr:colOff>474133</xdr:colOff>
      <xdr:row>223</xdr:row>
      <xdr:rowOff>42333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39878000"/>
          <a:ext cx="4233333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6</xdr:col>
      <xdr:colOff>457200</xdr:colOff>
      <xdr:row>242</xdr:row>
      <xdr:rowOff>34713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34000"/>
          <a:ext cx="4216400" cy="189738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232</xdr:row>
      <xdr:rowOff>0</xdr:rowOff>
    </xdr:from>
    <xdr:to>
      <xdr:col>14</xdr:col>
      <xdr:colOff>584200</xdr:colOff>
      <xdr:row>242</xdr:row>
      <xdr:rowOff>91863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43434000"/>
          <a:ext cx="4343400" cy="1954530"/>
        </a:xfrm>
        <a:prstGeom prst="rect">
          <a:avLst/>
        </a:prstGeom>
      </xdr:spPr>
    </xdr:pic>
    <xdr:clientData/>
  </xdr:twoCellAnchor>
  <xdr:twoCellAnchor editAs="oneCell">
    <xdr:from>
      <xdr:col>0</xdr:col>
      <xdr:colOff>364067</xdr:colOff>
      <xdr:row>254</xdr:row>
      <xdr:rowOff>143933</xdr:rowOff>
    </xdr:from>
    <xdr:to>
      <xdr:col>6</xdr:col>
      <xdr:colOff>491067</xdr:colOff>
      <xdr:row>264</xdr:row>
      <xdr:rowOff>30056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7" y="47692733"/>
          <a:ext cx="3886200" cy="17487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00634356\AppData\Local\Microsoft\Windows\INetCache\Content.Outlook\UGMIRAOX\TSSR%20SWAP%202025%20New%20template%20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7;&#1082;&#1090;&#1099;\TSSR%20Kyivstar%20Dualbeam\UA2715\UA2715_TSSR_Butterfly_v.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00543534\AppData\Local\Microsoft\Windows\INetCache\Content.Outlook\68T1UP8P\UA4541_SBL_LTE2600_A_Unitype_exampl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\GRR\Engineering\EMY03%20-%20TM%20TOUCH\Change-Out-%20%20GSM1800\Phase%2001\Site%20Files\IPOH\IP-S001%20TM%20Sg%20Siput%20Old\SSR_TM%20Sg%20Siput%20Ol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x%20MUSA%20ASP_ESA%202002-3\ERARAEW%20ESA%20assignment\SSE-ESA_general%20inf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00634356\Downloads\ReceiveFiles\Board_Power_Consumtion%2018032025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SR"/>
      <sheetName val="Додаток 1 Радіочастина"/>
      <sheetName val="Додаток 2 Схема розміщення"/>
      <sheetName val="Додаток 3 Інфраструктура"/>
      <sheetName val="Lists"/>
      <sheetName val="Dismantling"/>
      <sheetName val="Bill Of Matirial"/>
      <sheetName val="Existing Equipment Photo"/>
      <sheetName val="Список обладнання RNO"/>
      <sheetName val="Hidden&amp;&amp;Check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SR"/>
      <sheetName val="Додаток 1"/>
      <sheetName val="Додаток 2 Схема розміщення"/>
      <sheetName val="Existing Equipment Photo"/>
      <sheetName val="Список обладнання RNO"/>
      <sheetName val="Hidden&amp;&amp;CheckBox"/>
    </sheetNames>
    <sheetDataSet>
      <sheetData sheetId="0"/>
      <sheetData sheetId="1">
        <row r="2">
          <cell r="C2" t="str">
            <v>UA2715</v>
          </cell>
        </row>
        <row r="10">
          <cell r="E10" t="str">
            <v>м. Київ, Оболонський р-н, пр-т Московський, 20-Б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SR"/>
      <sheetName val="Додаток 1"/>
      <sheetName val="Додаток 2 Схема розміщення"/>
      <sheetName val="Bill Of Matirial"/>
      <sheetName val="Existing Equipment Photo"/>
      <sheetName val="Список обладнання RNO"/>
      <sheetName val="Hidden&amp;&amp;CheckBox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Revisions"/>
      <sheetName val="Configuration"/>
      <sheetName val="General Info."/>
      <sheetName val="Instal. Instr."/>
      <sheetName val="ConfigData"/>
      <sheetName val="CheckList"/>
      <sheetName val="Situation Plan"/>
      <sheetName val="PlantSpec"/>
      <sheetName val="CAPTION (SDP)"/>
      <sheetName val="CAPTION (SID)"/>
      <sheetName val="CAPTION (SDD)"/>
      <sheetName val="DOC LIST (SID)"/>
      <sheetName val="DOC LIST (SDD)"/>
      <sheetName val="Work Order"/>
      <sheetName val="Product List"/>
      <sheetName val="Alarm"/>
      <sheetName val="Test_Comm"/>
      <sheetName val="Test_Integ"/>
      <sheetName val="VSWR"/>
      <sheetName val="Audit Indoor"/>
      <sheetName val="Audit Outdoor"/>
      <sheetName val="Data_PS"/>
      <sheetName val="Data_C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SA_MU ESA"/>
      <sheetName val="ESA"/>
      <sheetName val="ASPs"/>
      <sheetName val="rates"/>
      <sheetName val="ASP LINKS"/>
      <sheetName val="SSE-support"/>
      <sheetName val="PROCESSES"/>
      <sheetName val="ASP-roles"/>
      <sheetName val="Implem-tel"/>
      <sheetName val="QAs"/>
      <sheetName val="PMs"/>
      <sheetName val="KAMs"/>
      <sheetName val="ongoing"/>
      <sheetName val="EXT CO"/>
      <sheetName val="TRANSTEL"/>
      <sheetName val="TECHNOLOGY"/>
      <sheetName val="calender"/>
      <sheetName val="name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Item</v>
          </cell>
          <cell r="B1" t="str">
            <v>Power consumption  RRU 60%, W</v>
          </cell>
        </row>
        <row r="2">
          <cell r="A2" t="str">
            <v>FanD</v>
          </cell>
          <cell r="B2">
            <v>11</v>
          </cell>
        </row>
        <row r="3">
          <cell r="A3" t="str">
            <v>FanE</v>
          </cell>
          <cell r="B3">
            <v>11</v>
          </cell>
        </row>
        <row r="4">
          <cell r="A4" t="str">
            <v>FanF (59xx only)</v>
          </cell>
          <cell r="B4">
            <v>28</v>
          </cell>
        </row>
        <row r="5">
          <cell r="A5" t="str">
            <v>UEIU</v>
          </cell>
          <cell r="B5">
            <v>0</v>
          </cell>
        </row>
        <row r="6">
          <cell r="A6" t="str">
            <v>UPEU</v>
          </cell>
          <cell r="B6">
            <v>0</v>
          </cell>
        </row>
        <row r="7">
          <cell r="A7" t="str">
            <v>UBBPe2</v>
          </cell>
          <cell r="B7">
            <v>63</v>
          </cell>
        </row>
        <row r="8">
          <cell r="A8" t="str">
            <v>UBBPe4</v>
          </cell>
          <cell r="B8">
            <v>63</v>
          </cell>
        </row>
        <row r="9">
          <cell r="A9" t="str">
            <v>UBBPg1</v>
          </cell>
          <cell r="B9">
            <v>55</v>
          </cell>
        </row>
        <row r="10">
          <cell r="A10" t="str">
            <v>UBBPg1a</v>
          </cell>
          <cell r="B10">
            <v>75</v>
          </cell>
        </row>
        <row r="11">
          <cell r="A11" t="str">
            <v>UBBPg2</v>
          </cell>
          <cell r="B11">
            <v>107</v>
          </cell>
        </row>
        <row r="12">
          <cell r="A12" t="str">
            <v>UBBPg2a</v>
          </cell>
          <cell r="B12">
            <v>107</v>
          </cell>
        </row>
        <row r="13">
          <cell r="A13" t="str">
            <v>UMPTb1</v>
          </cell>
          <cell r="B13">
            <v>42</v>
          </cell>
        </row>
        <row r="14">
          <cell r="A14" t="str">
            <v>UMPTe1</v>
          </cell>
          <cell r="B14">
            <v>54</v>
          </cell>
        </row>
        <row r="15">
          <cell r="A15" t="str">
            <v>UMPTe2</v>
          </cell>
          <cell r="B15">
            <v>54</v>
          </cell>
        </row>
        <row r="16">
          <cell r="A16" t="str">
            <v>UMPTg1</v>
          </cell>
          <cell r="B16">
            <v>66</v>
          </cell>
        </row>
        <row r="17">
          <cell r="A17" t="str">
            <v>UMPTg2</v>
          </cell>
          <cell r="B17">
            <v>66</v>
          </cell>
        </row>
        <row r="18">
          <cell r="A18" t="str">
            <v>RRU5517t</v>
          </cell>
          <cell r="B18">
            <v>1081</v>
          </cell>
        </row>
        <row r="19">
          <cell r="A19" t="str">
            <v>RRU5516t</v>
          </cell>
          <cell r="B19">
            <v>586</v>
          </cell>
        </row>
        <row r="20">
          <cell r="A20" t="str">
            <v>RRU5818</v>
          </cell>
          <cell r="B20">
            <v>562</v>
          </cell>
        </row>
        <row r="21">
          <cell r="A21" t="str">
            <v>RRU3268</v>
          </cell>
          <cell r="B21">
            <v>262.39999999999998</v>
          </cell>
        </row>
        <row r="22">
          <cell r="A22" t="str">
            <v>RRU3826</v>
          </cell>
          <cell r="B22">
            <v>228</v>
          </cell>
        </row>
        <row r="23">
          <cell r="A23" t="str">
            <v>RRU3936</v>
          </cell>
          <cell r="B23">
            <v>278.57</v>
          </cell>
        </row>
        <row r="24">
          <cell r="A24" t="str">
            <v>RRU3953</v>
          </cell>
          <cell r="B24">
            <v>402.55</v>
          </cell>
        </row>
        <row r="25">
          <cell r="A25" t="str">
            <v>RRU5301</v>
          </cell>
          <cell r="B25">
            <v>380.78</v>
          </cell>
        </row>
        <row r="26">
          <cell r="A26" t="str">
            <v>RRU3959w</v>
          </cell>
          <cell r="B26">
            <v>306.69</v>
          </cell>
        </row>
        <row r="27">
          <cell r="A27" t="str">
            <v>RRU3959</v>
          </cell>
          <cell r="B27">
            <v>307.25</v>
          </cell>
        </row>
        <row r="28">
          <cell r="A28" t="str">
            <v>RRU3959a</v>
          </cell>
          <cell r="B28">
            <v>307.25</v>
          </cell>
        </row>
        <row r="29">
          <cell r="A29" t="str">
            <v>RRU3971a</v>
          </cell>
          <cell r="B29">
            <v>313.51</v>
          </cell>
        </row>
        <row r="30">
          <cell r="A30" t="str">
            <v>RRU5502</v>
          </cell>
          <cell r="B30">
            <v>718.7</v>
          </cell>
        </row>
        <row r="31">
          <cell r="A31" t="str">
            <v>RRU5513t</v>
          </cell>
          <cell r="B31">
            <v>479.94</v>
          </cell>
        </row>
        <row r="32">
          <cell r="A32" t="str">
            <v>RRU5862</v>
          </cell>
          <cell r="B32">
            <v>407.24</v>
          </cell>
        </row>
        <row r="33">
          <cell r="A33" t="str">
            <v>RRU5865</v>
          </cell>
          <cell r="B33">
            <v>652.95000000000005</v>
          </cell>
        </row>
        <row r="34">
          <cell r="A34" t="str">
            <v>RRU5901</v>
          </cell>
          <cell r="B34">
            <v>376.69</v>
          </cell>
        </row>
        <row r="35">
          <cell r="A35" t="str">
            <v>RRU5904</v>
          </cell>
          <cell r="B35">
            <v>509.81</v>
          </cell>
        </row>
        <row r="36">
          <cell r="A36" t="str">
            <v>RRU5909</v>
          </cell>
          <cell r="B36">
            <v>282.39</v>
          </cell>
        </row>
        <row r="37">
          <cell r="A37" t="str">
            <v>RRU5910</v>
          </cell>
          <cell r="B37">
            <v>303.64999999999998</v>
          </cell>
        </row>
        <row r="38">
          <cell r="A38" t="str">
            <v>AAU5726</v>
          </cell>
          <cell r="B38">
            <v>941.19</v>
          </cell>
        </row>
        <row r="39">
          <cell r="A39" t="str">
            <v>AAU5940</v>
          </cell>
          <cell r="B39">
            <v>265.54000000000002</v>
          </cell>
        </row>
        <row r="40">
          <cell r="A40" t="str">
            <v>AAU5942</v>
          </cell>
          <cell r="B40">
            <v>395.29999999999995</v>
          </cell>
        </row>
        <row r="41">
          <cell r="A41" t="str">
            <v>AAU5711a</v>
          </cell>
          <cell r="B41">
            <v>503.48</v>
          </cell>
        </row>
        <row r="42">
          <cell r="A42" t="str">
            <v>AAU5636m</v>
          </cell>
          <cell r="B42">
            <v>717.08600000000001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Q31"/>
  <sheetViews>
    <sheetView showWhiteSpace="0" zoomScaleNormal="100" zoomScaleSheetLayoutView="120" workbookViewId="0">
      <selection activeCell="U4" sqref="U4"/>
    </sheetView>
    <sheetView workbookViewId="1"/>
  </sheetViews>
  <sheetFormatPr defaultColWidth="9.109375" defaultRowHeight="12"/>
  <cols>
    <col min="1" max="1" width="2.88671875" style="18" customWidth="1" collapsed="1"/>
    <col min="2" max="2" width="14.88671875" style="19" customWidth="1" collapsed="1"/>
    <col min="3" max="3" width="6.44140625" style="8" customWidth="1" collapsed="1"/>
    <col min="4" max="4" width="6.109375" style="8" customWidth="1" collapsed="1"/>
    <col min="5" max="5" width="5.109375" style="8" customWidth="1" collapsed="1"/>
    <col min="6" max="6" width="4.5546875" style="8" customWidth="1" collapsed="1"/>
    <col min="7" max="7" width="4.33203125" style="8" customWidth="1" collapsed="1"/>
    <col min="8" max="8" width="6" style="8" customWidth="1" collapsed="1"/>
    <col min="9" max="9" width="5" style="8" customWidth="1" collapsed="1"/>
    <col min="10" max="10" width="6.88671875" style="8" customWidth="1" collapsed="1"/>
    <col min="11" max="11" width="3.88671875" style="8" customWidth="1" collapsed="1"/>
    <col min="12" max="12" width="5.88671875" style="8" customWidth="1" collapsed="1"/>
    <col min="13" max="13" width="4.33203125" style="8" customWidth="1" collapsed="1"/>
    <col min="14" max="14" width="4.44140625" style="8" customWidth="1" collapsed="1"/>
    <col min="15" max="15" width="5.5546875" style="8" customWidth="1" collapsed="1"/>
    <col min="16" max="16" width="6.88671875" style="8" customWidth="1" collapsed="1"/>
    <col min="17" max="17" width="5.5546875" style="8" customWidth="1" collapsed="1"/>
    <col min="18" max="18" width="20.33203125" style="8" customWidth="1" collapsed="1"/>
    <col min="19" max="16384" width="9.109375" style="8" collapsed="1"/>
  </cols>
  <sheetData>
    <row r="1" spans="1:17" ht="27.9" customHeight="1">
      <c r="A1" s="4"/>
      <c r="B1" s="5"/>
      <c r="C1" s="6"/>
      <c r="D1" s="377" t="s">
        <v>29</v>
      </c>
      <c r="E1" s="377"/>
      <c r="F1" s="377"/>
      <c r="G1" s="377"/>
      <c r="H1" s="377"/>
      <c r="I1" s="378" t="s">
        <v>6</v>
      </c>
      <c r="J1" s="378"/>
      <c r="K1" s="378"/>
      <c r="L1" s="378"/>
      <c r="M1" s="378"/>
      <c r="N1" s="378"/>
      <c r="O1" s="378"/>
      <c r="P1" s="7"/>
    </row>
    <row r="2" spans="1:17" ht="30.75" customHeight="1">
      <c r="A2" s="4"/>
      <c r="B2" s="5"/>
      <c r="C2" s="5"/>
      <c r="D2" s="9"/>
      <c r="E2" s="9"/>
      <c r="F2" s="377" t="s">
        <v>2</v>
      </c>
      <c r="G2" s="377"/>
      <c r="H2" s="377"/>
      <c r="I2" s="383" t="s">
        <v>348</v>
      </c>
      <c r="J2" s="383"/>
      <c r="K2" s="383"/>
      <c r="L2" s="383"/>
      <c r="M2" s="383"/>
      <c r="N2" s="383"/>
      <c r="O2" s="383"/>
      <c r="P2" s="7"/>
    </row>
    <row r="3" spans="1:17" ht="29.25" customHeight="1">
      <c r="A3" s="385" t="s">
        <v>586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243" t="s">
        <v>577</v>
      </c>
      <c r="M3" s="380" t="s">
        <v>3156</v>
      </c>
      <c r="N3" s="381"/>
      <c r="O3" s="382"/>
      <c r="P3" s="10"/>
    </row>
    <row r="4" spans="1:17" ht="29.25" customHeight="1" thickBot="1">
      <c r="A4" s="250"/>
      <c r="B4" s="268"/>
      <c r="C4" s="387" t="s">
        <v>714</v>
      </c>
      <c r="D4" s="387"/>
      <c r="E4" s="387"/>
      <c r="F4" s="387"/>
      <c r="G4" s="387" t="s">
        <v>715</v>
      </c>
      <c r="H4" s="387"/>
      <c r="I4" s="387"/>
      <c r="J4" s="387"/>
      <c r="K4" s="353" t="s">
        <v>626</v>
      </c>
      <c r="L4" s="353"/>
      <c r="M4" s="353"/>
      <c r="N4" s="353"/>
      <c r="O4" s="353"/>
      <c r="P4" s="242"/>
    </row>
    <row r="5" spans="1:17" ht="29.25" customHeight="1" thickBot="1">
      <c r="A5" s="267"/>
      <c r="B5" s="270" t="s">
        <v>712</v>
      </c>
      <c r="C5" s="388">
        <f>VLOOKUP(M3,'АФП вага'!A:C,2,0)</f>
        <v>387.3</v>
      </c>
      <c r="D5" s="389"/>
      <c r="E5" s="389"/>
      <c r="F5" s="390"/>
      <c r="G5" s="388">
        <f>VLOOKUP(Mark39762006,'АФП вага'!A:E,4,0)</f>
        <v>324</v>
      </c>
      <c r="H5" s="389"/>
      <c r="I5" s="389"/>
      <c r="J5" s="390"/>
      <c r="K5" s="354">
        <f>G5-C5</f>
        <v>-63.300000000000011</v>
      </c>
      <c r="L5" s="355"/>
      <c r="M5" s="355"/>
      <c r="N5" s="355"/>
      <c r="O5" s="356"/>
      <c r="P5" s="242"/>
    </row>
    <row r="6" spans="1:17" ht="29.25" customHeight="1" thickBot="1">
      <c r="A6" s="267"/>
      <c r="B6" s="269" t="s">
        <v>713</v>
      </c>
      <c r="C6" s="388">
        <f>VLOOKUP(Mark39762006,'АФП вага'!A:E,3,0)</f>
        <v>7.0100000000000007</v>
      </c>
      <c r="D6" s="389"/>
      <c r="E6" s="389"/>
      <c r="F6" s="390"/>
      <c r="G6" s="391">
        <f>VLOOKUP(Mark39762006,'АФП вага'!A:E,5,0)</f>
        <v>3.96</v>
      </c>
      <c r="H6" s="392"/>
      <c r="I6" s="392"/>
      <c r="J6" s="393"/>
      <c r="K6" s="354">
        <f>G6-C6</f>
        <v>-3.0500000000000007</v>
      </c>
      <c r="L6" s="355"/>
      <c r="M6" s="355"/>
      <c r="N6" s="355"/>
      <c r="O6" s="356"/>
      <c r="P6" s="242"/>
    </row>
    <row r="7" spans="1:17" ht="38.4" customHeight="1">
      <c r="A7" s="244">
        <v>1</v>
      </c>
      <c r="B7" s="365" t="s">
        <v>14</v>
      </c>
      <c r="C7" s="365"/>
      <c r="D7" s="384" t="s">
        <v>3779</v>
      </c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11"/>
    </row>
    <row r="8" spans="1:17" ht="20.25" customHeight="1">
      <c r="A8" s="22">
        <v>2</v>
      </c>
      <c r="B8" s="366" t="s">
        <v>5</v>
      </c>
      <c r="C8" s="366"/>
      <c r="D8" s="366"/>
      <c r="E8" s="366"/>
      <c r="F8" s="366"/>
      <c r="G8" s="379" t="s">
        <v>298</v>
      </c>
      <c r="H8" s="379"/>
      <c r="I8" s="379"/>
      <c r="J8" s="379"/>
      <c r="K8" s="379"/>
      <c r="L8" s="379"/>
      <c r="M8" s="379"/>
      <c r="N8" s="379"/>
      <c r="O8" s="379"/>
      <c r="P8" s="7"/>
    </row>
    <row r="9" spans="1:17" ht="17.25" customHeight="1">
      <c r="A9" s="22">
        <v>3</v>
      </c>
      <c r="B9" s="366" t="s">
        <v>32</v>
      </c>
      <c r="C9" s="366"/>
      <c r="D9" s="366"/>
      <c r="E9" s="366"/>
      <c r="F9" s="366"/>
      <c r="G9" s="405" t="s">
        <v>3780</v>
      </c>
      <c r="H9" s="406"/>
      <c r="I9" s="406"/>
      <c r="J9" s="407"/>
      <c r="K9" s="405" t="s">
        <v>3781</v>
      </c>
      <c r="L9" s="406"/>
      <c r="M9" s="406"/>
      <c r="N9" s="406"/>
      <c r="O9" s="407"/>
      <c r="P9" s="12"/>
      <c r="Q9" s="401"/>
    </row>
    <row r="10" spans="1:17" ht="18.899999999999999" customHeight="1">
      <c r="A10" s="22">
        <v>5</v>
      </c>
      <c r="B10" s="366" t="s">
        <v>299</v>
      </c>
      <c r="C10" s="366"/>
      <c r="D10" s="366"/>
      <c r="E10" s="366"/>
      <c r="F10" s="366"/>
      <c r="G10" s="404" t="s">
        <v>300</v>
      </c>
      <c r="H10" s="404"/>
      <c r="I10" s="404"/>
      <c r="J10" s="404"/>
      <c r="K10" s="404"/>
      <c r="L10" s="404"/>
      <c r="M10" s="404"/>
      <c r="N10" s="404"/>
      <c r="O10" s="404"/>
      <c r="P10" s="13"/>
      <c r="Q10" s="401"/>
    </row>
    <row r="11" spans="1:17" ht="16.5" customHeight="1">
      <c r="A11" s="22">
        <v>6</v>
      </c>
      <c r="B11" s="366" t="s">
        <v>4</v>
      </c>
      <c r="C11" s="366"/>
      <c r="D11" s="366"/>
      <c r="E11" s="366"/>
      <c r="F11" s="366"/>
      <c r="G11" s="408" t="s">
        <v>3782</v>
      </c>
      <c r="H11" s="408"/>
      <c r="I11" s="408"/>
      <c r="J11" s="408"/>
      <c r="K11" s="408"/>
      <c r="L11" s="408"/>
      <c r="M11" s="408"/>
      <c r="N11" s="408"/>
      <c r="O11" s="408"/>
      <c r="P11" s="11"/>
    </row>
    <row r="12" spans="1:17" ht="60.6" customHeight="1">
      <c r="A12" s="22">
        <v>7</v>
      </c>
      <c r="B12" s="37" t="s">
        <v>15</v>
      </c>
      <c r="C12" s="403" t="s">
        <v>588</v>
      </c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14"/>
    </row>
    <row r="13" spans="1:17" ht="114" customHeight="1">
      <c r="A13" s="22">
        <v>8</v>
      </c>
      <c r="B13" s="37" t="s">
        <v>16</v>
      </c>
      <c r="C13" s="402" t="s">
        <v>587</v>
      </c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14"/>
    </row>
    <row r="14" spans="1:17" ht="18" customHeight="1">
      <c r="A14" s="357">
        <v>9</v>
      </c>
      <c r="B14" s="363" t="s">
        <v>351</v>
      </c>
      <c r="C14" s="366" t="s">
        <v>27</v>
      </c>
      <c r="D14" s="366"/>
      <c r="E14" s="366"/>
      <c r="F14" s="366"/>
      <c r="G14" s="38">
        <v>10</v>
      </c>
      <c r="H14" s="35" t="s">
        <v>13</v>
      </c>
      <c r="I14" s="366" t="s">
        <v>28</v>
      </c>
      <c r="J14" s="366"/>
      <c r="K14" s="366"/>
      <c r="L14" s="366"/>
      <c r="M14" s="366"/>
      <c r="N14" s="38">
        <v>3</v>
      </c>
      <c r="O14" s="35" t="s">
        <v>13</v>
      </c>
      <c r="P14" s="14"/>
    </row>
    <row r="15" spans="1:17" ht="18" customHeight="1">
      <c r="A15" s="358"/>
      <c r="B15" s="364"/>
      <c r="C15" s="366" t="s">
        <v>349</v>
      </c>
      <c r="D15" s="366"/>
      <c r="E15" s="366"/>
      <c r="F15" s="366"/>
      <c r="G15" s="38">
        <v>13</v>
      </c>
      <c r="H15" s="35" t="s">
        <v>13</v>
      </c>
      <c r="I15" s="366" t="s">
        <v>350</v>
      </c>
      <c r="J15" s="366"/>
      <c r="K15" s="366"/>
      <c r="L15" s="366"/>
      <c r="M15" s="366"/>
      <c r="N15" s="38">
        <v>6</v>
      </c>
      <c r="O15" s="35" t="s">
        <v>13</v>
      </c>
      <c r="P15" s="14"/>
    </row>
    <row r="16" spans="1:17" ht="18" customHeight="1">
      <c r="A16" s="358"/>
      <c r="B16" s="364"/>
      <c r="C16" s="360" t="s">
        <v>454</v>
      </c>
      <c r="D16" s="361"/>
      <c r="E16" s="361"/>
      <c r="F16" s="362"/>
      <c r="G16" s="38"/>
      <c r="H16" s="36" t="s">
        <v>13</v>
      </c>
      <c r="I16" s="360" t="s">
        <v>455</v>
      </c>
      <c r="J16" s="361"/>
      <c r="K16" s="361"/>
      <c r="L16" s="361"/>
      <c r="M16" s="362"/>
      <c r="N16" s="38"/>
      <c r="O16" s="36" t="s">
        <v>13</v>
      </c>
      <c r="P16" s="14"/>
    </row>
    <row r="17" spans="1:16" ht="18" customHeight="1">
      <c r="A17" s="358"/>
      <c r="B17" s="364"/>
      <c r="C17" s="367" t="s">
        <v>453</v>
      </c>
      <c r="D17" s="368"/>
      <c r="E17" s="368"/>
      <c r="F17" s="369"/>
      <c r="G17" s="373"/>
      <c r="H17" s="375" t="s">
        <v>13</v>
      </c>
      <c r="I17" s="360" t="s">
        <v>456</v>
      </c>
      <c r="J17" s="361"/>
      <c r="K17" s="361"/>
      <c r="L17" s="361"/>
      <c r="M17" s="362"/>
      <c r="N17" s="38"/>
      <c r="O17" s="36" t="s">
        <v>13</v>
      </c>
      <c r="P17" s="14"/>
    </row>
    <row r="18" spans="1:16" ht="18" customHeight="1">
      <c r="A18" s="359"/>
      <c r="B18" s="365"/>
      <c r="C18" s="370"/>
      <c r="D18" s="371"/>
      <c r="E18" s="371"/>
      <c r="F18" s="372"/>
      <c r="G18" s="374"/>
      <c r="H18" s="376"/>
      <c r="I18" s="360" t="s">
        <v>457</v>
      </c>
      <c r="J18" s="361"/>
      <c r="K18" s="361"/>
      <c r="L18" s="361"/>
      <c r="M18" s="362"/>
      <c r="N18" s="38"/>
      <c r="O18" s="36" t="s">
        <v>13</v>
      </c>
      <c r="P18" s="14"/>
    </row>
    <row r="19" spans="1:16" ht="48" customHeight="1">
      <c r="A19" s="156">
        <v>10</v>
      </c>
      <c r="B19" s="366" t="s">
        <v>30</v>
      </c>
      <c r="C19" s="366"/>
      <c r="D19" s="366"/>
      <c r="E19" s="400" t="s">
        <v>344</v>
      </c>
      <c r="F19" s="400"/>
      <c r="G19" s="400"/>
      <c r="H19" s="366" t="s">
        <v>31</v>
      </c>
      <c r="I19" s="366"/>
      <c r="J19" s="366"/>
      <c r="K19" s="366"/>
      <c r="L19" s="366"/>
      <c r="M19" s="400" t="s">
        <v>344</v>
      </c>
      <c r="N19" s="400"/>
      <c r="O19" s="400"/>
      <c r="P19" s="15"/>
    </row>
    <row r="20" spans="1:16" ht="217.5" customHeight="1">
      <c r="A20" s="156">
        <v>11</v>
      </c>
      <c r="B20" s="37" t="s">
        <v>0</v>
      </c>
      <c r="C20" s="397" t="s">
        <v>295</v>
      </c>
      <c r="D20" s="397"/>
      <c r="E20" s="397"/>
      <c r="F20" s="397"/>
      <c r="G20" s="397"/>
      <c r="H20" s="397"/>
      <c r="I20" s="397"/>
      <c r="J20" s="397"/>
      <c r="K20" s="397"/>
      <c r="L20" s="397"/>
      <c r="M20" s="397"/>
      <c r="N20" s="397"/>
      <c r="O20" s="397"/>
      <c r="P20" s="14"/>
    </row>
    <row r="21" spans="1:16" ht="84" customHeight="1">
      <c r="A21" s="156">
        <v>12</v>
      </c>
      <c r="B21" s="37" t="s">
        <v>472</v>
      </c>
      <c r="C21" s="398" t="s">
        <v>392</v>
      </c>
      <c r="D21" s="398"/>
      <c r="E21" s="398"/>
      <c r="F21" s="398"/>
      <c r="G21" s="398"/>
      <c r="H21" s="398"/>
      <c r="I21" s="398"/>
      <c r="J21" s="398"/>
      <c r="K21" s="398"/>
      <c r="L21" s="398"/>
      <c r="M21" s="398"/>
      <c r="N21" s="398"/>
      <c r="O21" s="398"/>
      <c r="P21" s="14"/>
    </row>
    <row r="22" spans="1:16" ht="193.95" customHeight="1">
      <c r="A22" s="156">
        <v>13</v>
      </c>
      <c r="B22" s="157" t="s">
        <v>473</v>
      </c>
      <c r="C22" s="399" t="s">
        <v>619</v>
      </c>
      <c r="D22" s="399"/>
      <c r="E22" s="399"/>
      <c r="F22" s="399"/>
      <c r="G22" s="399"/>
      <c r="H22" s="399"/>
      <c r="I22" s="399"/>
      <c r="J22" s="399"/>
      <c r="K22" s="399"/>
      <c r="L22" s="399"/>
      <c r="M22" s="399"/>
      <c r="N22" s="399"/>
      <c r="O22" s="399"/>
      <c r="P22" s="14"/>
    </row>
    <row r="23" spans="1:16" ht="81" customHeight="1">
      <c r="A23" s="156">
        <v>14</v>
      </c>
      <c r="B23" s="157" t="s">
        <v>1</v>
      </c>
      <c r="C23" s="399" t="s">
        <v>393</v>
      </c>
      <c r="D23" s="399"/>
      <c r="E23" s="399"/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14"/>
    </row>
    <row r="24" spans="1:16" ht="84" customHeight="1">
      <c r="A24" s="156">
        <v>15</v>
      </c>
      <c r="B24" s="157" t="s">
        <v>3</v>
      </c>
      <c r="C24" s="399" t="s">
        <v>474</v>
      </c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14"/>
    </row>
    <row r="25" spans="1:16" ht="13.8">
      <c r="A25" s="89"/>
      <c r="B25" s="395" t="s">
        <v>654</v>
      </c>
      <c r="C25" s="395"/>
      <c r="D25" s="395"/>
      <c r="E25" s="395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14"/>
    </row>
    <row r="26" spans="1:16" ht="13.8">
      <c r="A26" s="4"/>
      <c r="B26" s="395" t="s">
        <v>656</v>
      </c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16"/>
    </row>
    <row r="27" spans="1:16" ht="13.8">
      <c r="A27" s="4"/>
      <c r="B27" s="395" t="s">
        <v>655</v>
      </c>
      <c r="C27" s="395"/>
      <c r="D27" s="395"/>
      <c r="E27" s="395"/>
      <c r="F27" s="395"/>
      <c r="G27" s="395"/>
      <c r="H27" s="395"/>
      <c r="I27" s="395"/>
      <c r="J27" s="395"/>
      <c r="K27" s="395"/>
      <c r="L27" s="395"/>
      <c r="M27" s="395"/>
      <c r="N27" s="395"/>
      <c r="O27" s="395"/>
      <c r="P27" s="16"/>
    </row>
    <row r="28" spans="1:16" ht="15" customHeight="1">
      <c r="A28" s="4"/>
      <c r="B28" s="396" t="s">
        <v>7</v>
      </c>
      <c r="C28" s="396"/>
      <c r="D28" s="396"/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17"/>
    </row>
    <row r="29" spans="1:16" ht="24.75" customHeight="1">
      <c r="A29" s="4"/>
      <c r="B29" s="395" t="s">
        <v>8</v>
      </c>
      <c r="C29" s="395"/>
      <c r="D29" s="394" t="s">
        <v>9</v>
      </c>
      <c r="E29" s="394"/>
      <c r="F29" s="394"/>
      <c r="G29" s="394"/>
      <c r="H29" s="6"/>
      <c r="I29" s="6"/>
      <c r="J29" s="6"/>
      <c r="K29" s="394" t="s">
        <v>354</v>
      </c>
      <c r="L29" s="394"/>
      <c r="M29" s="394"/>
      <c r="N29" s="394"/>
      <c r="O29" s="394"/>
      <c r="P29" s="11"/>
    </row>
    <row r="30" spans="1:16" ht="33.6" customHeight="1">
      <c r="A30" s="4"/>
      <c r="B30" s="395" t="s">
        <v>11</v>
      </c>
      <c r="C30" s="395"/>
      <c r="D30" s="394" t="s">
        <v>9</v>
      </c>
      <c r="E30" s="394"/>
      <c r="F30" s="394"/>
      <c r="G30" s="394"/>
      <c r="H30" s="6"/>
      <c r="I30" s="6"/>
      <c r="J30" s="6"/>
      <c r="K30" s="394" t="s">
        <v>354</v>
      </c>
      <c r="L30" s="394"/>
      <c r="M30" s="394"/>
      <c r="N30" s="394"/>
      <c r="O30" s="394"/>
      <c r="P30" s="11"/>
    </row>
    <row r="31" spans="1:16" ht="22.65" customHeight="1">
      <c r="A31" s="4"/>
      <c r="B31" s="395" t="s">
        <v>12</v>
      </c>
      <c r="C31" s="395"/>
      <c r="D31" s="394" t="s">
        <v>9</v>
      </c>
      <c r="E31" s="394"/>
      <c r="F31" s="394"/>
      <c r="G31" s="394"/>
      <c r="H31" s="6"/>
      <c r="I31" s="6"/>
      <c r="J31" s="6"/>
      <c r="K31" s="394" t="s">
        <v>354</v>
      </c>
      <c r="L31" s="394"/>
      <c r="M31" s="394"/>
      <c r="N31" s="394"/>
      <c r="O31" s="394"/>
      <c r="P31" s="11"/>
    </row>
  </sheetData>
  <mergeCells count="64">
    <mergeCell ref="M19:O19"/>
    <mergeCell ref="Q9:Q10"/>
    <mergeCell ref="B19:D19"/>
    <mergeCell ref="E19:G19"/>
    <mergeCell ref="H19:L19"/>
    <mergeCell ref="C13:O13"/>
    <mergeCell ref="C12:O12"/>
    <mergeCell ref="B9:F9"/>
    <mergeCell ref="B11:F11"/>
    <mergeCell ref="B10:F10"/>
    <mergeCell ref="G10:O10"/>
    <mergeCell ref="C14:F14"/>
    <mergeCell ref="C15:F15"/>
    <mergeCell ref="G9:J9"/>
    <mergeCell ref="K9:O9"/>
    <mergeCell ref="G11:O11"/>
    <mergeCell ref="B28:O28"/>
    <mergeCell ref="C20:O20"/>
    <mergeCell ref="C21:O21"/>
    <mergeCell ref="C22:O22"/>
    <mergeCell ref="C23:O23"/>
    <mergeCell ref="C24:O24"/>
    <mergeCell ref="B26:O26"/>
    <mergeCell ref="B25:O25"/>
    <mergeCell ref="B27:O27"/>
    <mergeCell ref="D31:G31"/>
    <mergeCell ref="B29:C29"/>
    <mergeCell ref="D29:G29"/>
    <mergeCell ref="K31:O31"/>
    <mergeCell ref="B30:C30"/>
    <mergeCell ref="D30:G30"/>
    <mergeCell ref="K30:O30"/>
    <mergeCell ref="K29:O29"/>
    <mergeCell ref="B31:C31"/>
    <mergeCell ref="D1:H1"/>
    <mergeCell ref="I1:O1"/>
    <mergeCell ref="F2:H2"/>
    <mergeCell ref="G8:O8"/>
    <mergeCell ref="B8:F8"/>
    <mergeCell ref="M3:O3"/>
    <mergeCell ref="I2:O2"/>
    <mergeCell ref="B7:C7"/>
    <mergeCell ref="D7:O7"/>
    <mergeCell ref="A3:K3"/>
    <mergeCell ref="C4:F4"/>
    <mergeCell ref="G4:J4"/>
    <mergeCell ref="C5:F5"/>
    <mergeCell ref="C6:F6"/>
    <mergeCell ref="G6:J6"/>
    <mergeCell ref="G5:J5"/>
    <mergeCell ref="K4:O4"/>
    <mergeCell ref="K5:O5"/>
    <mergeCell ref="K6:O6"/>
    <mergeCell ref="A14:A18"/>
    <mergeCell ref="I17:M17"/>
    <mergeCell ref="C16:F16"/>
    <mergeCell ref="I16:M16"/>
    <mergeCell ref="B14:B18"/>
    <mergeCell ref="I18:M18"/>
    <mergeCell ref="I15:M15"/>
    <mergeCell ref="I14:M14"/>
    <mergeCell ref="C17:F18"/>
    <mergeCell ref="G17:G18"/>
    <mergeCell ref="H17:H18"/>
  </mergeCells>
  <phoneticPr fontId="12" type="noConversion"/>
  <conditionalFormatting sqref="K5">
    <cfRule type="cellIs" dxfId="60" priority="12" operator="lessThan">
      <formula>0.01</formula>
    </cfRule>
    <cfRule type="cellIs" dxfId="59" priority="13" operator="greaterThan">
      <formula>0.01</formula>
    </cfRule>
    <cfRule type="cellIs" dxfId="58" priority="14" operator="greaterThan">
      <formula>-0.01</formula>
    </cfRule>
    <cfRule type="cellIs" dxfId="57" priority="15" operator="lessThan">
      <formula>-0.01</formula>
    </cfRule>
    <cfRule type="cellIs" dxfId="56" priority="16" operator="greaterThan">
      <formula>-0.01</formula>
    </cfRule>
    <cfRule type="cellIs" dxfId="55" priority="17" operator="lessThan">
      <formula>-0.1</formula>
    </cfRule>
    <cfRule type="cellIs" dxfId="54" priority="18" operator="greaterThan">
      <formula>-0.1</formula>
    </cfRule>
    <cfRule type="cellIs" dxfId="53" priority="19" operator="greaterThan">
      <formula>-0.1</formula>
    </cfRule>
    <cfRule type="cellIs" dxfId="52" priority="20" operator="greaterThan">
      <formula>-0.00001</formula>
    </cfRule>
    <cfRule type="cellIs" dxfId="51" priority="21" operator="lessThan">
      <formula>-0.1</formula>
    </cfRule>
    <cfRule type="cellIs" dxfId="50" priority="22" operator="greaterThan">
      <formula>0</formula>
    </cfRule>
  </conditionalFormatting>
  <conditionalFormatting sqref="K6">
    <cfRule type="cellIs" dxfId="49" priority="1" operator="lessThan">
      <formula>0.01</formula>
    </cfRule>
    <cfRule type="cellIs" dxfId="48" priority="2" operator="greaterThan">
      <formula>0.01</formula>
    </cfRule>
    <cfRule type="cellIs" dxfId="47" priority="3" operator="greaterThan">
      <formula>-0.01</formula>
    </cfRule>
    <cfRule type="cellIs" dxfId="46" priority="4" operator="lessThan">
      <formula>-0.01</formula>
    </cfRule>
    <cfRule type="cellIs" dxfId="45" priority="5" operator="greaterThan">
      <formula>-0.01</formula>
    </cfRule>
    <cfRule type="cellIs" dxfId="44" priority="6" operator="lessThan">
      <formula>-0.1</formula>
    </cfRule>
    <cfRule type="cellIs" dxfId="43" priority="7" operator="greaterThan">
      <formula>-0.1</formula>
    </cfRule>
    <cfRule type="cellIs" dxfId="42" priority="8" operator="greaterThan">
      <formula>-0.1</formula>
    </cfRule>
    <cfRule type="cellIs" dxfId="41" priority="9" operator="greaterThan">
      <formula>-0.00001</formula>
    </cfRule>
    <cfRule type="cellIs" dxfId="40" priority="10" operator="lessThan">
      <formula>-0.1</formula>
    </cfRule>
    <cfRule type="cellIs" dxfId="39" priority="11" operator="greaterThan">
      <formula>0</formula>
    </cfRule>
  </conditionalFormatting>
  <dataValidations xWindow="587" yWindow="788" count="6">
    <dataValidation type="list" errorStyle="warning" allowBlank="1" showInputMessage="1" showErrorMessage="1" errorTitle="Думай! -те." error="А может не надо?" prompt="Кількість" sqref="N14:N18 G16" xr:uid="{00000000-0002-0000-0000-000000000000}">
      <formula1>"-,1,2,3,4,5,6,7,8,9"</formula1>
    </dataValidation>
    <dataValidation type="list" allowBlank="1" showInputMessage="1" showErrorMessage="1" prompt="Вибрати тип приміщення" sqref="G11" xr:uid="{00000000-0002-0000-0000-000001000000}">
      <formula1>"Контейнер,Вигородка,Прибудова,Шафа Outdoor"</formula1>
    </dataValidation>
    <dataValidation type="list" allowBlank="1" showInputMessage="1" showErrorMessage="1" prompt="Вибрати тип PSS" sqref="M19:O19" xr:uid="{00000000-0002-0000-0000-000002000000}">
      <formula1>"Залишити існуючу,Huawei ETP 48400,ZTE ZXDU68,ZTE ZXDU48"</formula1>
    </dataValidation>
    <dataValidation type="list" allowBlank="1" showInputMessage="1" showErrorMessage="1" prompt="Вибрати тип орендодавця." sqref="G8:O8" xr:uid="{00000000-0002-0000-0000-000003000000}">
      <formula1>"Юридичні/Фізичні особи,Державне майно/ Комунальне майно / НАН України,КРРТ /Укртелеком ,Укртауер ,Інші оператори"</formula1>
    </dataValidation>
    <dataValidation type="list" allowBlank="1" showInputMessage="1" showErrorMessage="1" prompt="Вибрати тип PSS" sqref="E19:G19" xr:uid="{00000000-0002-0000-0000-000004000000}">
      <formula1>"Залишити існуючу,NetSure 501-48VDC,FlatPack 2 -48V,Huawei ETP 48400,ZTE ZXDU68,ZTE ZXDU48,FlexiPower -48V"</formula1>
    </dataValidation>
    <dataValidation type="list" errorStyle="warning" allowBlank="1" showInputMessage="1" showErrorMessage="1" errorTitle="Думай! -те." error="А может не надо?" prompt="Кількість" sqref="G14:G15 G17:G18" xr:uid="{00000000-0002-0000-0000-000005000000}">
      <formula1>"-,1,2,3,4,5,6,7,8,9,10,11,12,13,14,15,16,17,18,19,20"</formula1>
    </dataValidation>
  </dataValidations>
  <pageMargins left="0.70866141732283472" right="0.70866141732283472" top="0.74803149606299213" bottom="0.74803149606299213" header="0.31496062992125984" footer="0.31496062992125984"/>
  <pageSetup paperSize="9" scale="92" fitToHeight="0" orientation="portrait" r:id="rId1"/>
  <headerFooter>
    <oddFooter>&amp;C&amp;P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587" yWindow="788" count="1">
        <x14:dataValidation type="list" allowBlank="1" showInputMessage="1" showErrorMessage="1" xr:uid="{00000000-0002-0000-0000-000006000000}">
          <x14:formula1>
            <xm:f>Lists!$G$2:$G$5</xm:f>
          </x14:formula1>
          <xm:sqref>L3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5">
    <tabColor rgb="FFFF0000"/>
  </sheetPr>
  <dimension ref="A1:O308"/>
  <sheetViews>
    <sheetView topLeftCell="F60" zoomScale="265" zoomScaleNormal="265" workbookViewId="0">
      <selection activeCell="A252" sqref="A252:G269"/>
    </sheetView>
    <sheetView workbookViewId="1">
      <selection sqref="A1:G18"/>
    </sheetView>
  </sheetViews>
  <sheetFormatPr defaultColWidth="9.109375" defaultRowHeight="14.4"/>
  <cols>
    <col min="1" max="7" width="9.109375" style="3" collapsed="1"/>
    <col min="8" max="8" width="3.44140625" style="3" customWidth="1" collapsed="1"/>
    <col min="9" max="15" width="9.109375" style="3" collapsed="1"/>
    <col min="16" max="16" width="15" style="3" customWidth="1" collapsed="1"/>
    <col min="17" max="17" width="13.6640625" style="3" customWidth="1" collapsed="1"/>
    <col min="18" max="16384" width="9.109375" style="3" collapsed="1"/>
  </cols>
  <sheetData>
    <row r="1" spans="1:15">
      <c r="A1" s="556"/>
      <c r="B1" s="557"/>
      <c r="C1" s="557"/>
      <c r="D1" s="557"/>
      <c r="E1" s="557"/>
      <c r="F1" s="557"/>
      <c r="G1" s="558"/>
      <c r="I1" s="556"/>
      <c r="J1" s="557"/>
      <c r="K1" s="557"/>
      <c r="L1" s="557"/>
      <c r="M1" s="557"/>
      <c r="N1" s="557"/>
      <c r="O1" s="558"/>
    </row>
    <row r="2" spans="1:15">
      <c r="A2" s="559"/>
      <c r="B2" s="560"/>
      <c r="C2" s="560"/>
      <c r="D2" s="560"/>
      <c r="E2" s="560"/>
      <c r="F2" s="560"/>
      <c r="G2" s="561"/>
      <c r="I2" s="559"/>
      <c r="J2" s="560"/>
      <c r="K2" s="560"/>
      <c r="L2" s="560"/>
      <c r="M2" s="560"/>
      <c r="N2" s="560"/>
      <c r="O2" s="561"/>
    </row>
    <row r="3" spans="1:15">
      <c r="A3" s="559"/>
      <c r="B3" s="560"/>
      <c r="C3" s="560"/>
      <c r="D3" s="560"/>
      <c r="E3" s="560"/>
      <c r="F3" s="560"/>
      <c r="G3" s="561"/>
      <c r="I3" s="559"/>
      <c r="J3" s="560"/>
      <c r="K3" s="560"/>
      <c r="L3" s="560"/>
      <c r="M3" s="560"/>
      <c r="N3" s="560"/>
      <c r="O3" s="561"/>
    </row>
    <row r="4" spans="1:15">
      <c r="A4" s="559"/>
      <c r="B4" s="560"/>
      <c r="C4" s="560"/>
      <c r="D4" s="560"/>
      <c r="E4" s="560"/>
      <c r="F4" s="560"/>
      <c r="G4" s="561"/>
      <c r="I4" s="559"/>
      <c r="J4" s="560"/>
      <c r="K4" s="560"/>
      <c r="L4" s="560"/>
      <c r="M4" s="560"/>
      <c r="N4" s="560"/>
      <c r="O4" s="561"/>
    </row>
    <row r="5" spans="1:15">
      <c r="A5" s="559"/>
      <c r="B5" s="560"/>
      <c r="C5" s="560"/>
      <c r="D5" s="560"/>
      <c r="E5" s="560"/>
      <c r="F5" s="560"/>
      <c r="G5" s="561"/>
      <c r="I5" s="559"/>
      <c r="J5" s="560"/>
      <c r="K5" s="560"/>
      <c r="L5" s="560"/>
      <c r="M5" s="560"/>
      <c r="N5" s="560"/>
      <c r="O5" s="561"/>
    </row>
    <row r="6" spans="1:15">
      <c r="A6" s="559"/>
      <c r="B6" s="560"/>
      <c r="C6" s="560"/>
      <c r="D6" s="560"/>
      <c r="E6" s="560"/>
      <c r="F6" s="560"/>
      <c r="G6" s="561"/>
      <c r="I6" s="559"/>
      <c r="J6" s="560"/>
      <c r="K6" s="560"/>
      <c r="L6" s="560"/>
      <c r="M6" s="560"/>
      <c r="N6" s="560"/>
      <c r="O6" s="561"/>
    </row>
    <row r="7" spans="1:15">
      <c r="A7" s="559"/>
      <c r="B7" s="560"/>
      <c r="C7" s="560"/>
      <c r="D7" s="560"/>
      <c r="E7" s="560"/>
      <c r="F7" s="560"/>
      <c r="G7" s="561"/>
      <c r="I7" s="559"/>
      <c r="J7" s="560"/>
      <c r="K7" s="560"/>
      <c r="L7" s="560"/>
      <c r="M7" s="560"/>
      <c r="N7" s="560"/>
      <c r="O7" s="561"/>
    </row>
    <row r="8" spans="1:15">
      <c r="A8" s="559"/>
      <c r="B8" s="560"/>
      <c r="C8" s="560"/>
      <c r="D8" s="560"/>
      <c r="E8" s="560"/>
      <c r="F8" s="560"/>
      <c r="G8" s="561"/>
      <c r="I8" s="559"/>
      <c r="J8" s="560"/>
      <c r="K8" s="560"/>
      <c r="L8" s="560"/>
      <c r="M8" s="560"/>
      <c r="N8" s="560"/>
      <c r="O8" s="561"/>
    </row>
    <row r="9" spans="1:15">
      <c r="A9" s="559"/>
      <c r="B9" s="560"/>
      <c r="C9" s="560"/>
      <c r="D9" s="560"/>
      <c r="E9" s="560"/>
      <c r="F9" s="560"/>
      <c r="G9" s="561"/>
      <c r="I9" s="559"/>
      <c r="J9" s="560"/>
      <c r="K9" s="560"/>
      <c r="L9" s="560"/>
      <c r="M9" s="560"/>
      <c r="N9" s="560"/>
      <c r="O9" s="561"/>
    </row>
    <row r="10" spans="1:15">
      <c r="A10" s="559"/>
      <c r="B10" s="560"/>
      <c r="C10" s="560"/>
      <c r="D10" s="560"/>
      <c r="E10" s="560"/>
      <c r="F10" s="560"/>
      <c r="G10" s="561"/>
      <c r="I10" s="559"/>
      <c r="J10" s="560"/>
      <c r="K10" s="560"/>
      <c r="L10" s="560"/>
      <c r="M10" s="560"/>
      <c r="N10" s="560"/>
      <c r="O10" s="561"/>
    </row>
    <row r="11" spans="1:15">
      <c r="A11" s="559"/>
      <c r="B11" s="560"/>
      <c r="C11" s="560"/>
      <c r="D11" s="560"/>
      <c r="E11" s="560"/>
      <c r="F11" s="560"/>
      <c r="G11" s="561"/>
      <c r="I11" s="559"/>
      <c r="J11" s="560"/>
      <c r="K11" s="560"/>
      <c r="L11" s="560"/>
      <c r="M11" s="560"/>
      <c r="N11" s="560"/>
      <c r="O11" s="561"/>
    </row>
    <row r="12" spans="1:15">
      <c r="A12" s="559"/>
      <c r="B12" s="560"/>
      <c r="C12" s="560"/>
      <c r="D12" s="560"/>
      <c r="E12" s="560"/>
      <c r="F12" s="560"/>
      <c r="G12" s="561"/>
      <c r="I12" s="559"/>
      <c r="J12" s="560"/>
      <c r="K12" s="560"/>
      <c r="L12" s="560"/>
      <c r="M12" s="560"/>
      <c r="N12" s="560"/>
      <c r="O12" s="561"/>
    </row>
    <row r="13" spans="1:15">
      <c r="A13" s="559"/>
      <c r="B13" s="560"/>
      <c r="C13" s="560"/>
      <c r="D13" s="560"/>
      <c r="E13" s="560"/>
      <c r="F13" s="560"/>
      <c r="G13" s="561"/>
      <c r="I13" s="559"/>
      <c r="J13" s="560"/>
      <c r="K13" s="560"/>
      <c r="L13" s="560"/>
      <c r="M13" s="560"/>
      <c r="N13" s="560"/>
      <c r="O13" s="561"/>
    </row>
    <row r="14" spans="1:15">
      <c r="A14" s="559"/>
      <c r="B14" s="560"/>
      <c r="C14" s="560"/>
      <c r="D14" s="560"/>
      <c r="E14" s="560"/>
      <c r="F14" s="560"/>
      <c r="G14" s="561"/>
      <c r="I14" s="559"/>
      <c r="J14" s="560"/>
      <c r="K14" s="560"/>
      <c r="L14" s="560"/>
      <c r="M14" s="560"/>
      <c r="N14" s="560"/>
      <c r="O14" s="561"/>
    </row>
    <row r="15" spans="1:15">
      <c r="A15" s="559"/>
      <c r="B15" s="560"/>
      <c r="C15" s="560"/>
      <c r="D15" s="560"/>
      <c r="E15" s="560"/>
      <c r="F15" s="560"/>
      <c r="G15" s="561"/>
      <c r="I15" s="559"/>
      <c r="J15" s="560"/>
      <c r="K15" s="560"/>
      <c r="L15" s="560"/>
      <c r="M15" s="560"/>
      <c r="N15" s="560"/>
      <c r="O15" s="561"/>
    </row>
    <row r="16" spans="1:15">
      <c r="A16" s="559"/>
      <c r="B16" s="560"/>
      <c r="C16" s="560"/>
      <c r="D16" s="560"/>
      <c r="E16" s="560"/>
      <c r="F16" s="560"/>
      <c r="G16" s="561"/>
      <c r="I16" s="559"/>
      <c r="J16" s="560"/>
      <c r="K16" s="560"/>
      <c r="L16" s="560"/>
      <c r="M16" s="560"/>
      <c r="N16" s="560"/>
      <c r="O16" s="561"/>
    </row>
    <row r="17" spans="1:15">
      <c r="A17" s="559"/>
      <c r="B17" s="560"/>
      <c r="C17" s="560"/>
      <c r="D17" s="560"/>
      <c r="E17" s="560"/>
      <c r="F17" s="560"/>
      <c r="G17" s="561"/>
      <c r="I17" s="559"/>
      <c r="J17" s="560"/>
      <c r="K17" s="560"/>
      <c r="L17" s="560"/>
      <c r="M17" s="560"/>
      <c r="N17" s="560"/>
      <c r="O17" s="561"/>
    </row>
    <row r="18" spans="1:15" ht="15" thickBot="1">
      <c r="A18" s="562"/>
      <c r="B18" s="563"/>
      <c r="C18" s="563"/>
      <c r="D18" s="563"/>
      <c r="E18" s="563"/>
      <c r="F18" s="563"/>
      <c r="G18" s="564"/>
      <c r="I18" s="562"/>
      <c r="J18" s="563"/>
      <c r="K18" s="563"/>
      <c r="L18" s="563"/>
      <c r="M18" s="563"/>
      <c r="N18" s="563"/>
      <c r="O18" s="564"/>
    </row>
    <row r="19" spans="1:15" ht="15" thickBot="1">
      <c r="A19" s="565" t="s">
        <v>363</v>
      </c>
      <c r="B19" s="566"/>
      <c r="C19" s="566"/>
      <c r="D19" s="566"/>
      <c r="E19" s="566"/>
      <c r="F19" s="566"/>
      <c r="G19" s="567"/>
      <c r="I19" s="565" t="s">
        <v>364</v>
      </c>
      <c r="J19" s="566"/>
      <c r="K19" s="566"/>
      <c r="L19" s="566"/>
      <c r="M19" s="566"/>
      <c r="N19" s="566"/>
      <c r="O19" s="567"/>
    </row>
    <row r="20" spans="1:15">
      <c r="A20" s="556"/>
      <c r="B20" s="557"/>
      <c r="C20" s="557"/>
      <c r="D20" s="557"/>
      <c r="E20" s="557"/>
      <c r="F20" s="557"/>
      <c r="G20" s="558"/>
      <c r="I20" s="556"/>
      <c r="J20" s="557"/>
      <c r="K20" s="557"/>
      <c r="L20" s="557"/>
      <c r="M20" s="557"/>
      <c r="N20" s="557"/>
      <c r="O20" s="558"/>
    </row>
    <row r="21" spans="1:15">
      <c r="A21" s="559"/>
      <c r="B21" s="560"/>
      <c r="C21" s="560"/>
      <c r="D21" s="560"/>
      <c r="E21" s="560"/>
      <c r="F21" s="560"/>
      <c r="G21" s="561"/>
      <c r="I21" s="559"/>
      <c r="J21" s="560"/>
      <c r="K21" s="560"/>
      <c r="L21" s="560"/>
      <c r="M21" s="560"/>
      <c r="N21" s="560"/>
      <c r="O21" s="561"/>
    </row>
    <row r="22" spans="1:15">
      <c r="A22" s="559"/>
      <c r="B22" s="560"/>
      <c r="C22" s="560"/>
      <c r="D22" s="560"/>
      <c r="E22" s="560"/>
      <c r="F22" s="560"/>
      <c r="G22" s="561"/>
      <c r="I22" s="559"/>
      <c r="J22" s="560"/>
      <c r="K22" s="560"/>
      <c r="L22" s="560"/>
      <c r="M22" s="560"/>
      <c r="N22" s="560"/>
      <c r="O22" s="561"/>
    </row>
    <row r="23" spans="1:15">
      <c r="A23" s="559"/>
      <c r="B23" s="560"/>
      <c r="C23" s="560"/>
      <c r="D23" s="560"/>
      <c r="E23" s="560"/>
      <c r="F23" s="560"/>
      <c r="G23" s="561"/>
      <c r="I23" s="559"/>
      <c r="J23" s="560"/>
      <c r="K23" s="560"/>
      <c r="L23" s="560"/>
      <c r="M23" s="560"/>
      <c r="N23" s="560"/>
      <c r="O23" s="561"/>
    </row>
    <row r="24" spans="1:15">
      <c r="A24" s="559"/>
      <c r="B24" s="560"/>
      <c r="C24" s="560"/>
      <c r="D24" s="560"/>
      <c r="E24" s="560"/>
      <c r="F24" s="560"/>
      <c r="G24" s="561"/>
      <c r="I24" s="559"/>
      <c r="J24" s="560"/>
      <c r="K24" s="560"/>
      <c r="L24" s="560"/>
      <c r="M24" s="560"/>
      <c r="N24" s="560"/>
      <c r="O24" s="561"/>
    </row>
    <row r="25" spans="1:15">
      <c r="A25" s="559"/>
      <c r="B25" s="560"/>
      <c r="C25" s="560"/>
      <c r="D25" s="560"/>
      <c r="E25" s="560"/>
      <c r="F25" s="560"/>
      <c r="G25" s="561"/>
      <c r="I25" s="559"/>
      <c r="J25" s="560"/>
      <c r="K25" s="560"/>
      <c r="L25" s="560"/>
      <c r="M25" s="560"/>
      <c r="N25" s="560"/>
      <c r="O25" s="561"/>
    </row>
    <row r="26" spans="1:15">
      <c r="A26" s="559"/>
      <c r="B26" s="560"/>
      <c r="C26" s="560"/>
      <c r="D26" s="560"/>
      <c r="E26" s="560"/>
      <c r="F26" s="560"/>
      <c r="G26" s="561"/>
      <c r="I26" s="559"/>
      <c r="J26" s="560"/>
      <c r="K26" s="560"/>
      <c r="L26" s="560"/>
      <c r="M26" s="560"/>
      <c r="N26" s="560"/>
      <c r="O26" s="561"/>
    </row>
    <row r="27" spans="1:15">
      <c r="A27" s="559"/>
      <c r="B27" s="560"/>
      <c r="C27" s="560"/>
      <c r="D27" s="560"/>
      <c r="E27" s="560"/>
      <c r="F27" s="560"/>
      <c r="G27" s="561"/>
      <c r="I27" s="559"/>
      <c r="J27" s="560"/>
      <c r="K27" s="560"/>
      <c r="L27" s="560"/>
      <c r="M27" s="560"/>
      <c r="N27" s="560"/>
      <c r="O27" s="561"/>
    </row>
    <row r="28" spans="1:15">
      <c r="A28" s="559"/>
      <c r="B28" s="560"/>
      <c r="C28" s="560"/>
      <c r="D28" s="560"/>
      <c r="E28" s="560"/>
      <c r="F28" s="560"/>
      <c r="G28" s="561"/>
      <c r="I28" s="559"/>
      <c r="J28" s="560"/>
      <c r="K28" s="560"/>
      <c r="L28" s="560"/>
      <c r="M28" s="560"/>
      <c r="N28" s="560"/>
      <c r="O28" s="561"/>
    </row>
    <row r="29" spans="1:15">
      <c r="A29" s="559"/>
      <c r="B29" s="560"/>
      <c r="C29" s="560"/>
      <c r="D29" s="560"/>
      <c r="E29" s="560"/>
      <c r="F29" s="560"/>
      <c r="G29" s="561"/>
      <c r="I29" s="559"/>
      <c r="J29" s="560"/>
      <c r="K29" s="560"/>
      <c r="L29" s="560"/>
      <c r="M29" s="560"/>
      <c r="N29" s="560"/>
      <c r="O29" s="561"/>
    </row>
    <row r="30" spans="1:15">
      <c r="A30" s="559"/>
      <c r="B30" s="560"/>
      <c r="C30" s="560"/>
      <c r="D30" s="560"/>
      <c r="E30" s="560"/>
      <c r="F30" s="560"/>
      <c r="G30" s="561"/>
      <c r="I30" s="559"/>
      <c r="J30" s="560"/>
      <c r="K30" s="560"/>
      <c r="L30" s="560"/>
      <c r="M30" s="560"/>
      <c r="N30" s="560"/>
      <c r="O30" s="561"/>
    </row>
    <row r="31" spans="1:15">
      <c r="A31" s="559"/>
      <c r="B31" s="560"/>
      <c r="C31" s="560"/>
      <c r="D31" s="560"/>
      <c r="E31" s="560"/>
      <c r="F31" s="560"/>
      <c r="G31" s="561"/>
      <c r="I31" s="559"/>
      <c r="J31" s="560"/>
      <c r="K31" s="560"/>
      <c r="L31" s="560"/>
      <c r="M31" s="560"/>
      <c r="N31" s="560"/>
      <c r="O31" s="561"/>
    </row>
    <row r="32" spans="1:15">
      <c r="A32" s="559"/>
      <c r="B32" s="560"/>
      <c r="C32" s="560"/>
      <c r="D32" s="560"/>
      <c r="E32" s="560"/>
      <c r="F32" s="560"/>
      <c r="G32" s="561"/>
      <c r="I32" s="559"/>
      <c r="J32" s="560"/>
      <c r="K32" s="560"/>
      <c r="L32" s="560"/>
      <c r="M32" s="560"/>
      <c r="N32" s="560"/>
      <c r="O32" s="561"/>
    </row>
    <row r="33" spans="1:15">
      <c r="A33" s="559"/>
      <c r="B33" s="560"/>
      <c r="C33" s="560"/>
      <c r="D33" s="560"/>
      <c r="E33" s="560"/>
      <c r="F33" s="560"/>
      <c r="G33" s="561"/>
      <c r="I33" s="559"/>
      <c r="J33" s="560"/>
      <c r="K33" s="560"/>
      <c r="L33" s="560"/>
      <c r="M33" s="560"/>
      <c r="N33" s="560"/>
      <c r="O33" s="561"/>
    </row>
    <row r="34" spans="1:15">
      <c r="A34" s="559"/>
      <c r="B34" s="560"/>
      <c r="C34" s="560"/>
      <c r="D34" s="560"/>
      <c r="E34" s="560"/>
      <c r="F34" s="560"/>
      <c r="G34" s="561"/>
      <c r="I34" s="559"/>
      <c r="J34" s="560"/>
      <c r="K34" s="560"/>
      <c r="L34" s="560"/>
      <c r="M34" s="560"/>
      <c r="N34" s="560"/>
      <c r="O34" s="561"/>
    </row>
    <row r="35" spans="1:15">
      <c r="A35" s="559"/>
      <c r="B35" s="560"/>
      <c r="C35" s="560"/>
      <c r="D35" s="560"/>
      <c r="E35" s="560"/>
      <c r="F35" s="560"/>
      <c r="G35" s="561"/>
      <c r="I35" s="559"/>
      <c r="J35" s="560"/>
      <c r="K35" s="560"/>
      <c r="L35" s="560"/>
      <c r="M35" s="560"/>
      <c r="N35" s="560"/>
      <c r="O35" s="561"/>
    </row>
    <row r="36" spans="1:15">
      <c r="A36" s="559"/>
      <c r="B36" s="560"/>
      <c r="C36" s="560"/>
      <c r="D36" s="560"/>
      <c r="E36" s="560"/>
      <c r="F36" s="560"/>
      <c r="G36" s="561"/>
      <c r="I36" s="559"/>
      <c r="J36" s="560"/>
      <c r="K36" s="560"/>
      <c r="L36" s="560"/>
      <c r="M36" s="560"/>
      <c r="N36" s="560"/>
      <c r="O36" s="561"/>
    </row>
    <row r="37" spans="1:15" ht="15" thickBot="1">
      <c r="A37" s="562"/>
      <c r="B37" s="563"/>
      <c r="C37" s="563"/>
      <c r="D37" s="563"/>
      <c r="E37" s="563"/>
      <c r="F37" s="563"/>
      <c r="G37" s="564"/>
      <c r="I37" s="562"/>
      <c r="J37" s="563"/>
      <c r="K37" s="563"/>
      <c r="L37" s="563"/>
      <c r="M37" s="563"/>
      <c r="N37" s="563"/>
      <c r="O37" s="564"/>
    </row>
    <row r="38" spans="1:15" ht="15" thickBot="1">
      <c r="A38" s="565" t="s">
        <v>365</v>
      </c>
      <c r="B38" s="566"/>
      <c r="C38" s="566"/>
      <c r="D38" s="566"/>
      <c r="E38" s="566"/>
      <c r="F38" s="566"/>
      <c r="G38" s="567"/>
      <c r="I38" s="565" t="s">
        <v>366</v>
      </c>
      <c r="J38" s="566"/>
      <c r="K38" s="566"/>
      <c r="L38" s="566"/>
      <c r="M38" s="566"/>
      <c r="N38" s="566"/>
      <c r="O38" s="567"/>
    </row>
    <row r="39" spans="1:15">
      <c r="A39" s="568"/>
      <c r="B39" s="569"/>
      <c r="C39" s="569"/>
      <c r="D39" s="569"/>
      <c r="E39" s="569"/>
      <c r="F39" s="569"/>
      <c r="G39" s="570"/>
      <c r="I39" s="568"/>
      <c r="J39" s="569"/>
      <c r="K39" s="569"/>
      <c r="L39" s="569"/>
      <c r="M39" s="569"/>
      <c r="N39" s="569"/>
      <c r="O39" s="570"/>
    </row>
    <row r="40" spans="1:15">
      <c r="A40" s="571"/>
      <c r="B40" s="572"/>
      <c r="C40" s="572"/>
      <c r="D40" s="572"/>
      <c r="E40" s="572"/>
      <c r="F40" s="572"/>
      <c r="G40" s="573"/>
      <c r="I40" s="571"/>
      <c r="J40" s="572"/>
      <c r="K40" s="572"/>
      <c r="L40" s="572"/>
      <c r="M40" s="572"/>
      <c r="N40" s="572"/>
      <c r="O40" s="573"/>
    </row>
    <row r="41" spans="1:15">
      <c r="A41" s="571"/>
      <c r="B41" s="572"/>
      <c r="C41" s="572"/>
      <c r="D41" s="572"/>
      <c r="E41" s="572"/>
      <c r="F41" s="572"/>
      <c r="G41" s="573"/>
      <c r="I41" s="571"/>
      <c r="J41" s="572"/>
      <c r="K41" s="572"/>
      <c r="L41" s="572"/>
      <c r="M41" s="572"/>
      <c r="N41" s="572"/>
      <c r="O41" s="573"/>
    </row>
    <row r="42" spans="1:15">
      <c r="A42" s="571"/>
      <c r="B42" s="572"/>
      <c r="C42" s="572"/>
      <c r="D42" s="572"/>
      <c r="E42" s="572"/>
      <c r="F42" s="572"/>
      <c r="G42" s="573"/>
      <c r="I42" s="571"/>
      <c r="J42" s="572"/>
      <c r="K42" s="572"/>
      <c r="L42" s="572"/>
      <c r="M42" s="572"/>
      <c r="N42" s="572"/>
      <c r="O42" s="573"/>
    </row>
    <row r="43" spans="1:15">
      <c r="A43" s="571"/>
      <c r="B43" s="572"/>
      <c r="C43" s="572"/>
      <c r="D43" s="572"/>
      <c r="E43" s="572"/>
      <c r="F43" s="572"/>
      <c r="G43" s="573"/>
      <c r="I43" s="571"/>
      <c r="J43" s="572"/>
      <c r="K43" s="572"/>
      <c r="L43" s="572"/>
      <c r="M43" s="572"/>
      <c r="N43" s="572"/>
      <c r="O43" s="573"/>
    </row>
    <row r="44" spans="1:15">
      <c r="A44" s="571"/>
      <c r="B44" s="572"/>
      <c r="C44" s="572"/>
      <c r="D44" s="572"/>
      <c r="E44" s="572"/>
      <c r="F44" s="572"/>
      <c r="G44" s="573"/>
      <c r="I44" s="571"/>
      <c r="J44" s="572"/>
      <c r="K44" s="572"/>
      <c r="L44" s="572"/>
      <c r="M44" s="572"/>
      <c r="N44" s="572"/>
      <c r="O44" s="573"/>
    </row>
    <row r="45" spans="1:15">
      <c r="A45" s="571"/>
      <c r="B45" s="572"/>
      <c r="C45" s="572"/>
      <c r="D45" s="572"/>
      <c r="E45" s="572"/>
      <c r="F45" s="572"/>
      <c r="G45" s="573"/>
      <c r="I45" s="571"/>
      <c r="J45" s="572"/>
      <c r="K45" s="572"/>
      <c r="L45" s="572"/>
      <c r="M45" s="572"/>
      <c r="N45" s="572"/>
      <c r="O45" s="573"/>
    </row>
    <row r="46" spans="1:15">
      <c r="A46" s="571"/>
      <c r="B46" s="572"/>
      <c r="C46" s="572"/>
      <c r="D46" s="572"/>
      <c r="E46" s="572"/>
      <c r="F46" s="572"/>
      <c r="G46" s="573"/>
      <c r="I46" s="571"/>
      <c r="J46" s="572"/>
      <c r="K46" s="572"/>
      <c r="L46" s="572"/>
      <c r="M46" s="572"/>
      <c r="N46" s="572"/>
      <c r="O46" s="573"/>
    </row>
    <row r="47" spans="1:15">
      <c r="A47" s="571"/>
      <c r="B47" s="572"/>
      <c r="C47" s="572"/>
      <c r="D47" s="572"/>
      <c r="E47" s="572"/>
      <c r="F47" s="572"/>
      <c r="G47" s="573"/>
      <c r="I47" s="571"/>
      <c r="J47" s="572"/>
      <c r="K47" s="572"/>
      <c r="L47" s="572"/>
      <c r="M47" s="572"/>
      <c r="N47" s="572"/>
      <c r="O47" s="573"/>
    </row>
    <row r="48" spans="1:15">
      <c r="A48" s="571"/>
      <c r="B48" s="572"/>
      <c r="C48" s="572"/>
      <c r="D48" s="572"/>
      <c r="E48" s="572"/>
      <c r="F48" s="572"/>
      <c r="G48" s="573"/>
      <c r="I48" s="571"/>
      <c r="J48" s="572"/>
      <c r="K48" s="572"/>
      <c r="L48" s="572"/>
      <c r="M48" s="572"/>
      <c r="N48" s="572"/>
      <c r="O48" s="573"/>
    </row>
    <row r="49" spans="1:15">
      <c r="A49" s="571"/>
      <c r="B49" s="572"/>
      <c r="C49" s="572"/>
      <c r="D49" s="572"/>
      <c r="E49" s="572"/>
      <c r="F49" s="572"/>
      <c r="G49" s="573"/>
      <c r="I49" s="571"/>
      <c r="J49" s="572"/>
      <c r="K49" s="572"/>
      <c r="L49" s="572"/>
      <c r="M49" s="572"/>
      <c r="N49" s="572"/>
      <c r="O49" s="573"/>
    </row>
    <row r="50" spans="1:15">
      <c r="A50" s="571"/>
      <c r="B50" s="572"/>
      <c r="C50" s="572"/>
      <c r="D50" s="572"/>
      <c r="E50" s="572"/>
      <c r="F50" s="572"/>
      <c r="G50" s="573"/>
      <c r="I50" s="571"/>
      <c r="J50" s="572"/>
      <c r="K50" s="572"/>
      <c r="L50" s="572"/>
      <c r="M50" s="572"/>
      <c r="N50" s="572"/>
      <c r="O50" s="573"/>
    </row>
    <row r="51" spans="1:15">
      <c r="A51" s="571"/>
      <c r="B51" s="572"/>
      <c r="C51" s="572"/>
      <c r="D51" s="572"/>
      <c r="E51" s="572"/>
      <c r="F51" s="572"/>
      <c r="G51" s="573"/>
      <c r="I51" s="571"/>
      <c r="J51" s="572"/>
      <c r="K51" s="572"/>
      <c r="L51" s="572"/>
      <c r="M51" s="572"/>
      <c r="N51" s="572"/>
      <c r="O51" s="573"/>
    </row>
    <row r="52" spans="1:15">
      <c r="A52" s="571"/>
      <c r="B52" s="572"/>
      <c r="C52" s="572"/>
      <c r="D52" s="572"/>
      <c r="E52" s="572"/>
      <c r="F52" s="572"/>
      <c r="G52" s="573"/>
      <c r="I52" s="571"/>
      <c r="J52" s="572"/>
      <c r="K52" s="572"/>
      <c r="L52" s="572"/>
      <c r="M52" s="572"/>
      <c r="N52" s="572"/>
      <c r="O52" s="573"/>
    </row>
    <row r="53" spans="1:15">
      <c r="A53" s="571"/>
      <c r="B53" s="572"/>
      <c r="C53" s="572"/>
      <c r="D53" s="572"/>
      <c r="E53" s="572"/>
      <c r="F53" s="572"/>
      <c r="G53" s="573"/>
      <c r="I53" s="571"/>
      <c r="J53" s="572"/>
      <c r="K53" s="572"/>
      <c r="L53" s="572"/>
      <c r="M53" s="572"/>
      <c r="N53" s="572"/>
      <c r="O53" s="573"/>
    </row>
    <row r="54" spans="1:15">
      <c r="A54" s="571"/>
      <c r="B54" s="572"/>
      <c r="C54" s="572"/>
      <c r="D54" s="572"/>
      <c r="E54" s="572"/>
      <c r="F54" s="572"/>
      <c r="G54" s="573"/>
      <c r="I54" s="571"/>
      <c r="J54" s="572"/>
      <c r="K54" s="572"/>
      <c r="L54" s="572"/>
      <c r="M54" s="572"/>
      <c r="N54" s="572"/>
      <c r="O54" s="573"/>
    </row>
    <row r="55" spans="1:15">
      <c r="A55" s="571"/>
      <c r="B55" s="572"/>
      <c r="C55" s="572"/>
      <c r="D55" s="572"/>
      <c r="E55" s="572"/>
      <c r="F55" s="572"/>
      <c r="G55" s="573"/>
      <c r="I55" s="571"/>
      <c r="J55" s="572"/>
      <c r="K55" s="572"/>
      <c r="L55" s="572"/>
      <c r="M55" s="572"/>
      <c r="N55" s="572"/>
      <c r="O55" s="573"/>
    </row>
    <row r="56" spans="1:15">
      <c r="A56" s="571"/>
      <c r="B56" s="572"/>
      <c r="C56" s="572"/>
      <c r="D56" s="572"/>
      <c r="E56" s="572"/>
      <c r="F56" s="572"/>
      <c r="G56" s="573"/>
      <c r="I56" s="571"/>
      <c r="J56" s="572"/>
      <c r="K56" s="572"/>
      <c r="L56" s="572"/>
      <c r="M56" s="572"/>
      <c r="N56" s="572"/>
      <c r="O56" s="573"/>
    </row>
    <row r="57" spans="1:15" ht="15" thickBot="1">
      <c r="A57" s="574"/>
      <c r="B57" s="575"/>
      <c r="C57" s="575"/>
      <c r="D57" s="575"/>
      <c r="E57" s="575"/>
      <c r="F57" s="575"/>
      <c r="G57" s="576"/>
      <c r="I57" s="574"/>
      <c r="J57" s="575"/>
      <c r="K57" s="575"/>
      <c r="L57" s="575"/>
      <c r="M57" s="575"/>
      <c r="N57" s="575"/>
      <c r="O57" s="576"/>
    </row>
    <row r="58" spans="1:15" ht="15" thickBot="1">
      <c r="A58" s="565" t="s">
        <v>367</v>
      </c>
      <c r="B58" s="566"/>
      <c r="C58" s="566"/>
      <c r="D58" s="566"/>
      <c r="E58" s="566"/>
      <c r="F58" s="566"/>
      <c r="G58" s="567"/>
      <c r="I58" s="565" t="s">
        <v>368</v>
      </c>
      <c r="J58" s="566"/>
      <c r="K58" s="566"/>
      <c r="L58" s="566"/>
      <c r="M58" s="566"/>
      <c r="N58" s="566"/>
      <c r="O58" s="567"/>
    </row>
    <row r="59" spans="1:15">
      <c r="A59" s="556"/>
      <c r="B59" s="557"/>
      <c r="C59" s="557"/>
      <c r="D59" s="557"/>
      <c r="E59" s="557"/>
      <c r="F59" s="557"/>
      <c r="G59" s="558"/>
      <c r="I59" s="577"/>
      <c r="J59" s="578"/>
      <c r="K59" s="578"/>
      <c r="L59" s="578"/>
      <c r="M59" s="578"/>
      <c r="N59" s="578"/>
      <c r="O59" s="579"/>
    </row>
    <row r="60" spans="1:15">
      <c r="A60" s="559"/>
      <c r="B60" s="560"/>
      <c r="C60" s="560"/>
      <c r="D60" s="560"/>
      <c r="E60" s="560"/>
      <c r="F60" s="560"/>
      <c r="G60" s="561"/>
      <c r="I60" s="580"/>
      <c r="J60" s="581"/>
      <c r="K60" s="581"/>
      <c r="L60" s="581"/>
      <c r="M60" s="581"/>
      <c r="N60" s="581"/>
      <c r="O60" s="582"/>
    </row>
    <row r="61" spans="1:15">
      <c r="A61" s="559"/>
      <c r="B61" s="560"/>
      <c r="C61" s="560"/>
      <c r="D61" s="560"/>
      <c r="E61" s="560"/>
      <c r="F61" s="560"/>
      <c r="G61" s="561"/>
      <c r="I61" s="580"/>
      <c r="J61" s="581"/>
      <c r="K61" s="581"/>
      <c r="L61" s="581"/>
      <c r="M61" s="581"/>
      <c r="N61" s="581"/>
      <c r="O61" s="582"/>
    </row>
    <row r="62" spans="1:15">
      <c r="A62" s="559"/>
      <c r="B62" s="560"/>
      <c r="C62" s="560"/>
      <c r="D62" s="560"/>
      <c r="E62" s="560"/>
      <c r="F62" s="560"/>
      <c r="G62" s="561"/>
      <c r="I62" s="580"/>
      <c r="J62" s="581"/>
      <c r="K62" s="581"/>
      <c r="L62" s="581"/>
      <c r="M62" s="581"/>
      <c r="N62" s="581"/>
      <c r="O62" s="582"/>
    </row>
    <row r="63" spans="1:15">
      <c r="A63" s="559"/>
      <c r="B63" s="560"/>
      <c r="C63" s="560"/>
      <c r="D63" s="560"/>
      <c r="E63" s="560"/>
      <c r="F63" s="560"/>
      <c r="G63" s="561"/>
      <c r="I63" s="580"/>
      <c r="J63" s="581"/>
      <c r="K63" s="581"/>
      <c r="L63" s="581"/>
      <c r="M63" s="581"/>
      <c r="N63" s="581"/>
      <c r="O63" s="582"/>
    </row>
    <row r="64" spans="1:15">
      <c r="A64" s="559"/>
      <c r="B64" s="560"/>
      <c r="C64" s="560"/>
      <c r="D64" s="560"/>
      <c r="E64" s="560"/>
      <c r="F64" s="560"/>
      <c r="G64" s="561"/>
      <c r="I64" s="580"/>
      <c r="J64" s="581"/>
      <c r="K64" s="581"/>
      <c r="L64" s="581"/>
      <c r="M64" s="581"/>
      <c r="N64" s="581"/>
      <c r="O64" s="582"/>
    </row>
    <row r="65" spans="1:15">
      <c r="A65" s="559"/>
      <c r="B65" s="560"/>
      <c r="C65" s="560"/>
      <c r="D65" s="560"/>
      <c r="E65" s="560"/>
      <c r="F65" s="560"/>
      <c r="G65" s="561"/>
      <c r="I65" s="580"/>
      <c r="J65" s="581"/>
      <c r="K65" s="581"/>
      <c r="L65" s="581"/>
      <c r="M65" s="581"/>
      <c r="N65" s="581"/>
      <c r="O65" s="582"/>
    </row>
    <row r="66" spans="1:15">
      <c r="A66" s="559"/>
      <c r="B66" s="560"/>
      <c r="C66" s="560"/>
      <c r="D66" s="560"/>
      <c r="E66" s="560"/>
      <c r="F66" s="560"/>
      <c r="G66" s="561"/>
      <c r="I66" s="580"/>
      <c r="J66" s="581"/>
      <c r="K66" s="581"/>
      <c r="L66" s="581"/>
      <c r="M66" s="581"/>
      <c r="N66" s="581"/>
      <c r="O66" s="582"/>
    </row>
    <row r="67" spans="1:15">
      <c r="A67" s="559"/>
      <c r="B67" s="560"/>
      <c r="C67" s="560"/>
      <c r="D67" s="560"/>
      <c r="E67" s="560"/>
      <c r="F67" s="560"/>
      <c r="G67" s="561"/>
      <c r="I67" s="580"/>
      <c r="J67" s="581"/>
      <c r="K67" s="581"/>
      <c r="L67" s="581"/>
      <c r="M67" s="581"/>
      <c r="N67" s="581"/>
      <c r="O67" s="582"/>
    </row>
    <row r="68" spans="1:15">
      <c r="A68" s="559"/>
      <c r="B68" s="560"/>
      <c r="C68" s="560"/>
      <c r="D68" s="560"/>
      <c r="E68" s="560"/>
      <c r="F68" s="560"/>
      <c r="G68" s="561"/>
      <c r="I68" s="580"/>
      <c r="J68" s="581"/>
      <c r="K68" s="581"/>
      <c r="L68" s="581"/>
      <c r="M68" s="581"/>
      <c r="N68" s="581"/>
      <c r="O68" s="582"/>
    </row>
    <row r="69" spans="1:15">
      <c r="A69" s="559"/>
      <c r="B69" s="560"/>
      <c r="C69" s="560"/>
      <c r="D69" s="560"/>
      <c r="E69" s="560"/>
      <c r="F69" s="560"/>
      <c r="G69" s="561"/>
      <c r="I69" s="580"/>
      <c r="J69" s="581"/>
      <c r="K69" s="581"/>
      <c r="L69" s="581"/>
      <c r="M69" s="581"/>
      <c r="N69" s="581"/>
      <c r="O69" s="582"/>
    </row>
    <row r="70" spans="1:15">
      <c r="A70" s="559"/>
      <c r="B70" s="560"/>
      <c r="C70" s="560"/>
      <c r="D70" s="560"/>
      <c r="E70" s="560"/>
      <c r="F70" s="560"/>
      <c r="G70" s="561"/>
      <c r="I70" s="580"/>
      <c r="J70" s="581"/>
      <c r="K70" s="581"/>
      <c r="L70" s="581"/>
      <c r="M70" s="581"/>
      <c r="N70" s="581"/>
      <c r="O70" s="582"/>
    </row>
    <row r="71" spans="1:15">
      <c r="A71" s="559"/>
      <c r="B71" s="560"/>
      <c r="C71" s="560"/>
      <c r="D71" s="560"/>
      <c r="E71" s="560"/>
      <c r="F71" s="560"/>
      <c r="G71" s="561"/>
      <c r="I71" s="580"/>
      <c r="J71" s="581"/>
      <c r="K71" s="581"/>
      <c r="L71" s="581"/>
      <c r="M71" s="581"/>
      <c r="N71" s="581"/>
      <c r="O71" s="582"/>
    </row>
    <row r="72" spans="1:15">
      <c r="A72" s="559"/>
      <c r="B72" s="560"/>
      <c r="C72" s="560"/>
      <c r="D72" s="560"/>
      <c r="E72" s="560"/>
      <c r="F72" s="560"/>
      <c r="G72" s="561"/>
      <c r="I72" s="580"/>
      <c r="J72" s="581"/>
      <c r="K72" s="581"/>
      <c r="L72" s="581"/>
      <c r="M72" s="581"/>
      <c r="N72" s="581"/>
      <c r="O72" s="582"/>
    </row>
    <row r="73" spans="1:15">
      <c r="A73" s="559"/>
      <c r="B73" s="560"/>
      <c r="C73" s="560"/>
      <c r="D73" s="560"/>
      <c r="E73" s="560"/>
      <c r="F73" s="560"/>
      <c r="G73" s="561"/>
      <c r="I73" s="580"/>
      <c r="J73" s="581"/>
      <c r="K73" s="581"/>
      <c r="L73" s="581"/>
      <c r="M73" s="581"/>
      <c r="N73" s="581"/>
      <c r="O73" s="582"/>
    </row>
    <row r="74" spans="1:15">
      <c r="A74" s="559"/>
      <c r="B74" s="560"/>
      <c r="C74" s="560"/>
      <c r="D74" s="560"/>
      <c r="E74" s="560"/>
      <c r="F74" s="560"/>
      <c r="G74" s="561"/>
      <c r="I74" s="580"/>
      <c r="J74" s="581"/>
      <c r="K74" s="581"/>
      <c r="L74" s="581"/>
      <c r="M74" s="581"/>
      <c r="N74" s="581"/>
      <c r="O74" s="582"/>
    </row>
    <row r="75" spans="1:15">
      <c r="A75" s="559"/>
      <c r="B75" s="560"/>
      <c r="C75" s="560"/>
      <c r="D75" s="560"/>
      <c r="E75" s="560"/>
      <c r="F75" s="560"/>
      <c r="G75" s="561"/>
      <c r="I75" s="580"/>
      <c r="J75" s="581"/>
      <c r="K75" s="581"/>
      <c r="L75" s="581"/>
      <c r="M75" s="581"/>
      <c r="N75" s="581"/>
      <c r="O75" s="582"/>
    </row>
    <row r="76" spans="1:15" ht="15" thickBot="1">
      <c r="A76" s="562"/>
      <c r="B76" s="563"/>
      <c r="C76" s="563"/>
      <c r="D76" s="563"/>
      <c r="E76" s="563"/>
      <c r="F76" s="563"/>
      <c r="G76" s="564"/>
      <c r="I76" s="583"/>
      <c r="J76" s="584"/>
      <c r="K76" s="584"/>
      <c r="L76" s="584"/>
      <c r="M76" s="584"/>
      <c r="N76" s="584"/>
      <c r="O76" s="585"/>
    </row>
    <row r="77" spans="1:15" ht="15" thickBot="1">
      <c r="A77" s="565" t="s">
        <v>369</v>
      </c>
      <c r="B77" s="566"/>
      <c r="C77" s="566"/>
      <c r="D77" s="566"/>
      <c r="E77" s="566"/>
      <c r="F77" s="566"/>
      <c r="G77" s="567"/>
      <c r="I77" s="565" t="s">
        <v>370</v>
      </c>
      <c r="J77" s="566"/>
      <c r="K77" s="566"/>
      <c r="L77" s="566"/>
      <c r="M77" s="566"/>
      <c r="N77" s="566"/>
      <c r="O77" s="567"/>
    </row>
    <row r="78" spans="1:15">
      <c r="A78" s="586"/>
      <c r="B78" s="587"/>
      <c r="C78" s="587"/>
      <c r="D78" s="587"/>
      <c r="E78" s="587"/>
      <c r="F78" s="587"/>
      <c r="G78" s="588"/>
      <c r="I78" s="595"/>
      <c r="J78" s="596"/>
      <c r="K78" s="596"/>
      <c r="L78" s="596"/>
      <c r="M78" s="596"/>
      <c r="N78" s="596"/>
      <c r="O78" s="597"/>
    </row>
    <row r="79" spans="1:15">
      <c r="A79" s="589"/>
      <c r="B79" s="590"/>
      <c r="C79" s="590"/>
      <c r="D79" s="590"/>
      <c r="E79" s="590"/>
      <c r="F79" s="590"/>
      <c r="G79" s="591"/>
      <c r="I79" s="598"/>
      <c r="J79" s="599"/>
      <c r="K79" s="599"/>
      <c r="L79" s="599"/>
      <c r="M79" s="599"/>
      <c r="N79" s="599"/>
      <c r="O79" s="600"/>
    </row>
    <row r="80" spans="1:15">
      <c r="A80" s="589"/>
      <c r="B80" s="590"/>
      <c r="C80" s="590"/>
      <c r="D80" s="590"/>
      <c r="E80" s="590"/>
      <c r="F80" s="590"/>
      <c r="G80" s="591"/>
      <c r="I80" s="598"/>
      <c r="J80" s="599"/>
      <c r="K80" s="599"/>
      <c r="L80" s="599"/>
      <c r="M80" s="599"/>
      <c r="N80" s="599"/>
      <c r="O80" s="600"/>
    </row>
    <row r="81" spans="1:15">
      <c r="A81" s="589"/>
      <c r="B81" s="590"/>
      <c r="C81" s="590"/>
      <c r="D81" s="590"/>
      <c r="E81" s="590"/>
      <c r="F81" s="590"/>
      <c r="G81" s="591"/>
      <c r="I81" s="598"/>
      <c r="J81" s="599"/>
      <c r="K81" s="599"/>
      <c r="L81" s="599"/>
      <c r="M81" s="599"/>
      <c r="N81" s="599"/>
      <c r="O81" s="600"/>
    </row>
    <row r="82" spans="1:15">
      <c r="A82" s="589"/>
      <c r="B82" s="590"/>
      <c r="C82" s="590"/>
      <c r="D82" s="590"/>
      <c r="E82" s="590"/>
      <c r="F82" s="590"/>
      <c r="G82" s="591"/>
      <c r="I82" s="598"/>
      <c r="J82" s="599"/>
      <c r="K82" s="599"/>
      <c r="L82" s="599"/>
      <c r="M82" s="599"/>
      <c r="N82" s="599"/>
      <c r="O82" s="600"/>
    </row>
    <row r="83" spans="1:15">
      <c r="A83" s="589"/>
      <c r="B83" s="590"/>
      <c r="C83" s="590"/>
      <c r="D83" s="590"/>
      <c r="E83" s="590"/>
      <c r="F83" s="590"/>
      <c r="G83" s="591"/>
      <c r="I83" s="598"/>
      <c r="J83" s="599"/>
      <c r="K83" s="599"/>
      <c r="L83" s="599"/>
      <c r="M83" s="599"/>
      <c r="N83" s="599"/>
      <c r="O83" s="600"/>
    </row>
    <row r="84" spans="1:15">
      <c r="A84" s="589"/>
      <c r="B84" s="590"/>
      <c r="C84" s="590"/>
      <c r="D84" s="590"/>
      <c r="E84" s="590"/>
      <c r="F84" s="590"/>
      <c r="G84" s="591"/>
      <c r="I84" s="598"/>
      <c r="J84" s="599"/>
      <c r="K84" s="599"/>
      <c r="L84" s="599"/>
      <c r="M84" s="599"/>
      <c r="N84" s="599"/>
      <c r="O84" s="600"/>
    </row>
    <row r="85" spans="1:15">
      <c r="A85" s="589"/>
      <c r="B85" s="590"/>
      <c r="C85" s="590"/>
      <c r="D85" s="590"/>
      <c r="E85" s="590"/>
      <c r="F85" s="590"/>
      <c r="G85" s="591"/>
      <c r="I85" s="598"/>
      <c r="J85" s="599"/>
      <c r="K85" s="599"/>
      <c r="L85" s="599"/>
      <c r="M85" s="599"/>
      <c r="N85" s="599"/>
      <c r="O85" s="600"/>
    </row>
    <row r="86" spans="1:15">
      <c r="A86" s="589"/>
      <c r="B86" s="590"/>
      <c r="C86" s="590"/>
      <c r="D86" s="590"/>
      <c r="E86" s="590"/>
      <c r="F86" s="590"/>
      <c r="G86" s="591"/>
      <c r="I86" s="598"/>
      <c r="J86" s="599"/>
      <c r="K86" s="599"/>
      <c r="L86" s="599"/>
      <c r="M86" s="599"/>
      <c r="N86" s="599"/>
      <c r="O86" s="600"/>
    </row>
    <row r="87" spans="1:15">
      <c r="A87" s="589"/>
      <c r="B87" s="590"/>
      <c r="C87" s="590"/>
      <c r="D87" s="590"/>
      <c r="E87" s="590"/>
      <c r="F87" s="590"/>
      <c r="G87" s="591"/>
      <c r="I87" s="598"/>
      <c r="J87" s="599"/>
      <c r="K87" s="599"/>
      <c r="L87" s="599"/>
      <c r="M87" s="599"/>
      <c r="N87" s="599"/>
      <c r="O87" s="600"/>
    </row>
    <row r="88" spans="1:15">
      <c r="A88" s="589"/>
      <c r="B88" s="590"/>
      <c r="C88" s="590"/>
      <c r="D88" s="590"/>
      <c r="E88" s="590"/>
      <c r="F88" s="590"/>
      <c r="G88" s="591"/>
      <c r="I88" s="598"/>
      <c r="J88" s="599"/>
      <c r="K88" s="599"/>
      <c r="L88" s="599"/>
      <c r="M88" s="599"/>
      <c r="N88" s="599"/>
      <c r="O88" s="600"/>
    </row>
    <row r="89" spans="1:15">
      <c r="A89" s="589"/>
      <c r="B89" s="590"/>
      <c r="C89" s="590"/>
      <c r="D89" s="590"/>
      <c r="E89" s="590"/>
      <c r="F89" s="590"/>
      <c r="G89" s="591"/>
      <c r="I89" s="598"/>
      <c r="J89" s="599"/>
      <c r="K89" s="599"/>
      <c r="L89" s="599"/>
      <c r="M89" s="599"/>
      <c r="N89" s="599"/>
      <c r="O89" s="600"/>
    </row>
    <row r="90" spans="1:15">
      <c r="A90" s="589"/>
      <c r="B90" s="590"/>
      <c r="C90" s="590"/>
      <c r="D90" s="590"/>
      <c r="E90" s="590"/>
      <c r="F90" s="590"/>
      <c r="G90" s="591"/>
      <c r="I90" s="598"/>
      <c r="J90" s="599"/>
      <c r="K90" s="599"/>
      <c r="L90" s="599"/>
      <c r="M90" s="599"/>
      <c r="N90" s="599"/>
      <c r="O90" s="600"/>
    </row>
    <row r="91" spans="1:15">
      <c r="A91" s="589"/>
      <c r="B91" s="590"/>
      <c r="C91" s="590"/>
      <c r="D91" s="590"/>
      <c r="E91" s="590"/>
      <c r="F91" s="590"/>
      <c r="G91" s="591"/>
      <c r="I91" s="598"/>
      <c r="J91" s="599"/>
      <c r="K91" s="599"/>
      <c r="L91" s="599"/>
      <c r="M91" s="599"/>
      <c r="N91" s="599"/>
      <c r="O91" s="600"/>
    </row>
    <row r="92" spans="1:15">
      <c r="A92" s="589"/>
      <c r="B92" s="590"/>
      <c r="C92" s="590"/>
      <c r="D92" s="590"/>
      <c r="E92" s="590"/>
      <c r="F92" s="590"/>
      <c r="G92" s="591"/>
      <c r="I92" s="598"/>
      <c r="J92" s="599"/>
      <c r="K92" s="599"/>
      <c r="L92" s="599"/>
      <c r="M92" s="599"/>
      <c r="N92" s="599"/>
      <c r="O92" s="600"/>
    </row>
    <row r="93" spans="1:15">
      <c r="A93" s="589"/>
      <c r="B93" s="590"/>
      <c r="C93" s="590"/>
      <c r="D93" s="590"/>
      <c r="E93" s="590"/>
      <c r="F93" s="590"/>
      <c r="G93" s="591"/>
      <c r="I93" s="598"/>
      <c r="J93" s="599"/>
      <c r="K93" s="599"/>
      <c r="L93" s="599"/>
      <c r="M93" s="599"/>
      <c r="N93" s="599"/>
      <c r="O93" s="600"/>
    </row>
    <row r="94" spans="1:15">
      <c r="A94" s="589"/>
      <c r="B94" s="590"/>
      <c r="C94" s="590"/>
      <c r="D94" s="590"/>
      <c r="E94" s="590"/>
      <c r="F94" s="590"/>
      <c r="G94" s="591"/>
      <c r="I94" s="598"/>
      <c r="J94" s="599"/>
      <c r="K94" s="599"/>
      <c r="L94" s="599"/>
      <c r="M94" s="599"/>
      <c r="N94" s="599"/>
      <c r="O94" s="600"/>
    </row>
    <row r="95" spans="1:15">
      <c r="A95" s="589"/>
      <c r="B95" s="590"/>
      <c r="C95" s="590"/>
      <c r="D95" s="590"/>
      <c r="E95" s="590"/>
      <c r="F95" s="590"/>
      <c r="G95" s="591"/>
      <c r="I95" s="598"/>
      <c r="J95" s="599"/>
      <c r="K95" s="599"/>
      <c r="L95" s="599"/>
      <c r="M95" s="599"/>
      <c r="N95" s="599"/>
      <c r="O95" s="600"/>
    </row>
    <row r="96" spans="1:15" ht="15" thickBot="1">
      <c r="A96" s="592"/>
      <c r="B96" s="593"/>
      <c r="C96" s="593"/>
      <c r="D96" s="593"/>
      <c r="E96" s="593"/>
      <c r="F96" s="593"/>
      <c r="G96" s="594"/>
      <c r="I96" s="601"/>
      <c r="J96" s="602"/>
      <c r="K96" s="602"/>
      <c r="L96" s="602"/>
      <c r="M96" s="602"/>
      <c r="N96" s="602"/>
      <c r="O96" s="603"/>
    </row>
    <row r="97" spans="1:15" ht="15" thickBot="1">
      <c r="A97" s="565" t="s">
        <v>471</v>
      </c>
      <c r="B97" s="566"/>
      <c r="C97" s="566"/>
      <c r="D97" s="566"/>
      <c r="E97" s="566"/>
      <c r="F97" s="566"/>
      <c r="G97" s="567"/>
      <c r="I97" s="565" t="s">
        <v>371</v>
      </c>
      <c r="J97" s="566"/>
      <c r="K97" s="566"/>
      <c r="L97" s="566"/>
      <c r="M97" s="566"/>
      <c r="N97" s="566"/>
      <c r="O97" s="567"/>
    </row>
    <row r="98" spans="1:15">
      <c r="A98" s="556"/>
      <c r="B98" s="557"/>
      <c r="C98" s="557"/>
      <c r="D98" s="557"/>
      <c r="E98" s="557"/>
      <c r="F98" s="557"/>
      <c r="G98" s="558"/>
      <c r="I98" s="556"/>
      <c r="J98" s="557"/>
      <c r="K98" s="557"/>
      <c r="L98" s="557"/>
      <c r="M98" s="557"/>
      <c r="N98" s="557"/>
      <c r="O98" s="558"/>
    </row>
    <row r="99" spans="1:15">
      <c r="A99" s="559"/>
      <c r="B99" s="560"/>
      <c r="C99" s="560"/>
      <c r="D99" s="560"/>
      <c r="E99" s="560"/>
      <c r="F99" s="560"/>
      <c r="G99" s="561"/>
      <c r="I99" s="559"/>
      <c r="J99" s="560"/>
      <c r="K99" s="560"/>
      <c r="L99" s="560"/>
      <c r="M99" s="560"/>
      <c r="N99" s="560"/>
      <c r="O99" s="561"/>
    </row>
    <row r="100" spans="1:15">
      <c r="A100" s="559"/>
      <c r="B100" s="560"/>
      <c r="C100" s="560"/>
      <c r="D100" s="560"/>
      <c r="E100" s="560"/>
      <c r="F100" s="560"/>
      <c r="G100" s="561"/>
      <c r="I100" s="559"/>
      <c r="J100" s="560"/>
      <c r="K100" s="560"/>
      <c r="L100" s="560"/>
      <c r="M100" s="560"/>
      <c r="N100" s="560"/>
      <c r="O100" s="561"/>
    </row>
    <row r="101" spans="1:15">
      <c r="A101" s="559"/>
      <c r="B101" s="560"/>
      <c r="C101" s="560"/>
      <c r="D101" s="560"/>
      <c r="E101" s="560"/>
      <c r="F101" s="560"/>
      <c r="G101" s="561"/>
      <c r="I101" s="559"/>
      <c r="J101" s="560"/>
      <c r="K101" s="560"/>
      <c r="L101" s="560"/>
      <c r="M101" s="560"/>
      <c r="N101" s="560"/>
      <c r="O101" s="561"/>
    </row>
    <row r="102" spans="1:15">
      <c r="A102" s="559"/>
      <c r="B102" s="560"/>
      <c r="C102" s="560"/>
      <c r="D102" s="560"/>
      <c r="E102" s="560"/>
      <c r="F102" s="560"/>
      <c r="G102" s="561"/>
      <c r="I102" s="559"/>
      <c r="J102" s="560"/>
      <c r="K102" s="560"/>
      <c r="L102" s="560"/>
      <c r="M102" s="560"/>
      <c r="N102" s="560"/>
      <c r="O102" s="561"/>
    </row>
    <row r="103" spans="1:15">
      <c r="A103" s="559"/>
      <c r="B103" s="560"/>
      <c r="C103" s="560"/>
      <c r="D103" s="560"/>
      <c r="E103" s="560"/>
      <c r="F103" s="560"/>
      <c r="G103" s="561"/>
      <c r="I103" s="559"/>
      <c r="J103" s="560"/>
      <c r="K103" s="560"/>
      <c r="L103" s="560"/>
      <c r="M103" s="560"/>
      <c r="N103" s="560"/>
      <c r="O103" s="561"/>
    </row>
    <row r="104" spans="1:15">
      <c r="A104" s="559"/>
      <c r="B104" s="560"/>
      <c r="C104" s="560"/>
      <c r="D104" s="560"/>
      <c r="E104" s="560"/>
      <c r="F104" s="560"/>
      <c r="G104" s="561"/>
      <c r="I104" s="559"/>
      <c r="J104" s="560"/>
      <c r="K104" s="560"/>
      <c r="L104" s="560"/>
      <c r="M104" s="560"/>
      <c r="N104" s="560"/>
      <c r="O104" s="561"/>
    </row>
    <row r="105" spans="1:15">
      <c r="A105" s="559"/>
      <c r="B105" s="560"/>
      <c r="C105" s="560"/>
      <c r="D105" s="560"/>
      <c r="E105" s="560"/>
      <c r="F105" s="560"/>
      <c r="G105" s="561"/>
      <c r="I105" s="559"/>
      <c r="J105" s="560"/>
      <c r="K105" s="560"/>
      <c r="L105" s="560"/>
      <c r="M105" s="560"/>
      <c r="N105" s="560"/>
      <c r="O105" s="561"/>
    </row>
    <row r="106" spans="1:15">
      <c r="A106" s="559"/>
      <c r="B106" s="560"/>
      <c r="C106" s="560"/>
      <c r="D106" s="560"/>
      <c r="E106" s="560"/>
      <c r="F106" s="560"/>
      <c r="G106" s="561"/>
      <c r="I106" s="559"/>
      <c r="J106" s="560"/>
      <c r="K106" s="560"/>
      <c r="L106" s="560"/>
      <c r="M106" s="560"/>
      <c r="N106" s="560"/>
      <c r="O106" s="561"/>
    </row>
    <row r="107" spans="1:15">
      <c r="A107" s="559"/>
      <c r="B107" s="560"/>
      <c r="C107" s="560"/>
      <c r="D107" s="560"/>
      <c r="E107" s="560"/>
      <c r="F107" s="560"/>
      <c r="G107" s="561"/>
      <c r="I107" s="559"/>
      <c r="J107" s="560"/>
      <c r="K107" s="560"/>
      <c r="L107" s="560"/>
      <c r="M107" s="560"/>
      <c r="N107" s="560"/>
      <c r="O107" s="561"/>
    </row>
    <row r="108" spans="1:15">
      <c r="A108" s="559"/>
      <c r="B108" s="560"/>
      <c r="C108" s="560"/>
      <c r="D108" s="560"/>
      <c r="E108" s="560"/>
      <c r="F108" s="560"/>
      <c r="G108" s="561"/>
      <c r="I108" s="559"/>
      <c r="J108" s="560"/>
      <c r="K108" s="560"/>
      <c r="L108" s="560"/>
      <c r="M108" s="560"/>
      <c r="N108" s="560"/>
      <c r="O108" s="561"/>
    </row>
    <row r="109" spans="1:15">
      <c r="A109" s="559"/>
      <c r="B109" s="560"/>
      <c r="C109" s="560"/>
      <c r="D109" s="560"/>
      <c r="E109" s="560"/>
      <c r="F109" s="560"/>
      <c r="G109" s="561"/>
      <c r="I109" s="559"/>
      <c r="J109" s="560"/>
      <c r="K109" s="560"/>
      <c r="L109" s="560"/>
      <c r="M109" s="560"/>
      <c r="N109" s="560"/>
      <c r="O109" s="561"/>
    </row>
    <row r="110" spans="1:15">
      <c r="A110" s="559"/>
      <c r="B110" s="560"/>
      <c r="C110" s="560"/>
      <c r="D110" s="560"/>
      <c r="E110" s="560"/>
      <c r="F110" s="560"/>
      <c r="G110" s="561"/>
      <c r="I110" s="559"/>
      <c r="J110" s="560"/>
      <c r="K110" s="560"/>
      <c r="L110" s="560"/>
      <c r="M110" s="560"/>
      <c r="N110" s="560"/>
      <c r="O110" s="561"/>
    </row>
    <row r="111" spans="1:15">
      <c r="A111" s="559"/>
      <c r="B111" s="560"/>
      <c r="C111" s="560"/>
      <c r="D111" s="560"/>
      <c r="E111" s="560"/>
      <c r="F111" s="560"/>
      <c r="G111" s="561"/>
      <c r="I111" s="559"/>
      <c r="J111" s="560"/>
      <c r="K111" s="560"/>
      <c r="L111" s="560"/>
      <c r="M111" s="560"/>
      <c r="N111" s="560"/>
      <c r="O111" s="561"/>
    </row>
    <row r="112" spans="1:15">
      <c r="A112" s="559"/>
      <c r="B112" s="560"/>
      <c r="C112" s="560"/>
      <c r="D112" s="560"/>
      <c r="E112" s="560"/>
      <c r="F112" s="560"/>
      <c r="G112" s="561"/>
      <c r="I112" s="559"/>
      <c r="J112" s="560"/>
      <c r="K112" s="560"/>
      <c r="L112" s="560"/>
      <c r="M112" s="560"/>
      <c r="N112" s="560"/>
      <c r="O112" s="561"/>
    </row>
    <row r="113" spans="1:15">
      <c r="A113" s="559"/>
      <c r="B113" s="560"/>
      <c r="C113" s="560"/>
      <c r="D113" s="560"/>
      <c r="E113" s="560"/>
      <c r="F113" s="560"/>
      <c r="G113" s="561"/>
      <c r="I113" s="559"/>
      <c r="J113" s="560"/>
      <c r="K113" s="560"/>
      <c r="L113" s="560"/>
      <c r="M113" s="560"/>
      <c r="N113" s="560"/>
      <c r="O113" s="561"/>
    </row>
    <row r="114" spans="1:15">
      <c r="A114" s="559"/>
      <c r="B114" s="560"/>
      <c r="C114" s="560"/>
      <c r="D114" s="560"/>
      <c r="E114" s="560"/>
      <c r="F114" s="560"/>
      <c r="G114" s="561"/>
      <c r="I114" s="559"/>
      <c r="J114" s="560"/>
      <c r="K114" s="560"/>
      <c r="L114" s="560"/>
      <c r="M114" s="560"/>
      <c r="N114" s="560"/>
      <c r="O114" s="561"/>
    </row>
    <row r="115" spans="1:15" ht="15" thickBot="1">
      <c r="A115" s="562"/>
      <c r="B115" s="563"/>
      <c r="C115" s="563"/>
      <c r="D115" s="563"/>
      <c r="E115" s="563"/>
      <c r="F115" s="563"/>
      <c r="G115" s="564"/>
      <c r="I115" s="562"/>
      <c r="J115" s="563"/>
      <c r="K115" s="563"/>
      <c r="L115" s="563"/>
      <c r="M115" s="563"/>
      <c r="N115" s="563"/>
      <c r="O115" s="564"/>
    </row>
    <row r="116" spans="1:15" ht="15" thickBot="1">
      <c r="A116" s="565" t="s">
        <v>372</v>
      </c>
      <c r="B116" s="566"/>
      <c r="C116" s="566"/>
      <c r="D116" s="566"/>
      <c r="E116" s="566"/>
      <c r="F116" s="566"/>
      <c r="G116" s="567"/>
      <c r="I116" s="565" t="s">
        <v>373</v>
      </c>
      <c r="J116" s="566"/>
      <c r="K116" s="566"/>
      <c r="L116" s="566"/>
      <c r="M116" s="566"/>
      <c r="N116" s="566"/>
      <c r="O116" s="567"/>
    </row>
    <row r="117" spans="1:15">
      <c r="A117" s="595"/>
      <c r="B117" s="596"/>
      <c r="C117" s="596"/>
      <c r="D117" s="596"/>
      <c r="E117" s="596"/>
      <c r="F117" s="596"/>
      <c r="G117" s="597"/>
      <c r="I117" s="595"/>
      <c r="J117" s="596"/>
      <c r="K117" s="596"/>
      <c r="L117" s="596"/>
      <c r="M117" s="596"/>
      <c r="N117" s="596"/>
      <c r="O117" s="597"/>
    </row>
    <row r="118" spans="1:15">
      <c r="A118" s="598"/>
      <c r="B118" s="599"/>
      <c r="C118" s="599"/>
      <c r="D118" s="599"/>
      <c r="E118" s="599"/>
      <c r="F118" s="599"/>
      <c r="G118" s="600"/>
      <c r="I118" s="598"/>
      <c r="J118" s="599"/>
      <c r="K118" s="599"/>
      <c r="L118" s="599"/>
      <c r="M118" s="599"/>
      <c r="N118" s="599"/>
      <c r="O118" s="600"/>
    </row>
    <row r="119" spans="1:15">
      <c r="A119" s="598"/>
      <c r="B119" s="599"/>
      <c r="C119" s="599"/>
      <c r="D119" s="599"/>
      <c r="E119" s="599"/>
      <c r="F119" s="599"/>
      <c r="G119" s="600"/>
      <c r="I119" s="598"/>
      <c r="J119" s="599"/>
      <c r="K119" s="599"/>
      <c r="L119" s="599"/>
      <c r="M119" s="599"/>
      <c r="N119" s="599"/>
      <c r="O119" s="600"/>
    </row>
    <row r="120" spans="1:15">
      <c r="A120" s="598"/>
      <c r="B120" s="599"/>
      <c r="C120" s="599"/>
      <c r="D120" s="599"/>
      <c r="E120" s="599"/>
      <c r="F120" s="599"/>
      <c r="G120" s="600"/>
      <c r="I120" s="598"/>
      <c r="J120" s="599"/>
      <c r="K120" s="599"/>
      <c r="L120" s="599"/>
      <c r="M120" s="599"/>
      <c r="N120" s="599"/>
      <c r="O120" s="600"/>
    </row>
    <row r="121" spans="1:15">
      <c r="A121" s="598"/>
      <c r="B121" s="599"/>
      <c r="C121" s="599"/>
      <c r="D121" s="599"/>
      <c r="E121" s="599"/>
      <c r="F121" s="599"/>
      <c r="G121" s="600"/>
      <c r="I121" s="598"/>
      <c r="J121" s="599"/>
      <c r="K121" s="599"/>
      <c r="L121" s="599"/>
      <c r="M121" s="599"/>
      <c r="N121" s="599"/>
      <c r="O121" s="600"/>
    </row>
    <row r="122" spans="1:15">
      <c r="A122" s="598"/>
      <c r="B122" s="599"/>
      <c r="C122" s="599"/>
      <c r="D122" s="599"/>
      <c r="E122" s="599"/>
      <c r="F122" s="599"/>
      <c r="G122" s="600"/>
      <c r="I122" s="598"/>
      <c r="J122" s="599"/>
      <c r="K122" s="599"/>
      <c r="L122" s="599"/>
      <c r="M122" s="599"/>
      <c r="N122" s="599"/>
      <c r="O122" s="600"/>
    </row>
    <row r="123" spans="1:15">
      <c r="A123" s="598"/>
      <c r="B123" s="599"/>
      <c r="C123" s="599"/>
      <c r="D123" s="599"/>
      <c r="E123" s="599"/>
      <c r="F123" s="599"/>
      <c r="G123" s="600"/>
      <c r="I123" s="598"/>
      <c r="J123" s="599"/>
      <c r="K123" s="599"/>
      <c r="L123" s="599"/>
      <c r="M123" s="599"/>
      <c r="N123" s="599"/>
      <c r="O123" s="600"/>
    </row>
    <row r="124" spans="1:15">
      <c r="A124" s="598"/>
      <c r="B124" s="599"/>
      <c r="C124" s="599"/>
      <c r="D124" s="599"/>
      <c r="E124" s="599"/>
      <c r="F124" s="599"/>
      <c r="G124" s="600"/>
      <c r="I124" s="598"/>
      <c r="J124" s="599"/>
      <c r="K124" s="599"/>
      <c r="L124" s="599"/>
      <c r="M124" s="599"/>
      <c r="N124" s="599"/>
      <c r="O124" s="600"/>
    </row>
    <row r="125" spans="1:15">
      <c r="A125" s="598"/>
      <c r="B125" s="599"/>
      <c r="C125" s="599"/>
      <c r="D125" s="599"/>
      <c r="E125" s="599"/>
      <c r="F125" s="599"/>
      <c r="G125" s="600"/>
      <c r="I125" s="598"/>
      <c r="J125" s="599"/>
      <c r="K125" s="599"/>
      <c r="L125" s="599"/>
      <c r="M125" s="599"/>
      <c r="N125" s="599"/>
      <c r="O125" s="600"/>
    </row>
    <row r="126" spans="1:15">
      <c r="A126" s="598"/>
      <c r="B126" s="599"/>
      <c r="C126" s="599"/>
      <c r="D126" s="599"/>
      <c r="E126" s="599"/>
      <c r="F126" s="599"/>
      <c r="G126" s="600"/>
      <c r="I126" s="598"/>
      <c r="J126" s="599"/>
      <c r="K126" s="599"/>
      <c r="L126" s="599"/>
      <c r="M126" s="599"/>
      <c r="N126" s="599"/>
      <c r="O126" s="600"/>
    </row>
    <row r="127" spans="1:15">
      <c r="A127" s="598"/>
      <c r="B127" s="599"/>
      <c r="C127" s="599"/>
      <c r="D127" s="599"/>
      <c r="E127" s="599"/>
      <c r="F127" s="599"/>
      <c r="G127" s="600"/>
      <c r="I127" s="598"/>
      <c r="J127" s="599"/>
      <c r="K127" s="599"/>
      <c r="L127" s="599"/>
      <c r="M127" s="599"/>
      <c r="N127" s="599"/>
      <c r="O127" s="600"/>
    </row>
    <row r="128" spans="1:15">
      <c r="A128" s="598"/>
      <c r="B128" s="599"/>
      <c r="C128" s="599"/>
      <c r="D128" s="599"/>
      <c r="E128" s="599"/>
      <c r="F128" s="599"/>
      <c r="G128" s="600"/>
      <c r="I128" s="598"/>
      <c r="J128" s="599"/>
      <c r="K128" s="599"/>
      <c r="L128" s="599"/>
      <c r="M128" s="599"/>
      <c r="N128" s="599"/>
      <c r="O128" s="600"/>
    </row>
    <row r="129" spans="1:15">
      <c r="A129" s="598"/>
      <c r="B129" s="599"/>
      <c r="C129" s="599"/>
      <c r="D129" s="599"/>
      <c r="E129" s="599"/>
      <c r="F129" s="599"/>
      <c r="G129" s="600"/>
      <c r="I129" s="598"/>
      <c r="J129" s="599"/>
      <c r="K129" s="599"/>
      <c r="L129" s="599"/>
      <c r="M129" s="599"/>
      <c r="N129" s="599"/>
      <c r="O129" s="600"/>
    </row>
    <row r="130" spans="1:15">
      <c r="A130" s="598"/>
      <c r="B130" s="599"/>
      <c r="C130" s="599"/>
      <c r="D130" s="599"/>
      <c r="E130" s="599"/>
      <c r="F130" s="599"/>
      <c r="G130" s="600"/>
      <c r="I130" s="598"/>
      <c r="J130" s="599"/>
      <c r="K130" s="599"/>
      <c r="L130" s="599"/>
      <c r="M130" s="599"/>
      <c r="N130" s="599"/>
      <c r="O130" s="600"/>
    </row>
    <row r="131" spans="1:15">
      <c r="A131" s="598"/>
      <c r="B131" s="599"/>
      <c r="C131" s="599"/>
      <c r="D131" s="599"/>
      <c r="E131" s="599"/>
      <c r="F131" s="599"/>
      <c r="G131" s="600"/>
      <c r="I131" s="598"/>
      <c r="J131" s="599"/>
      <c r="K131" s="599"/>
      <c r="L131" s="599"/>
      <c r="M131" s="599"/>
      <c r="N131" s="599"/>
      <c r="O131" s="600"/>
    </row>
    <row r="132" spans="1:15">
      <c r="A132" s="598"/>
      <c r="B132" s="599"/>
      <c r="C132" s="599"/>
      <c r="D132" s="599"/>
      <c r="E132" s="599"/>
      <c r="F132" s="599"/>
      <c r="G132" s="600"/>
      <c r="I132" s="598"/>
      <c r="J132" s="599"/>
      <c r="K132" s="599"/>
      <c r="L132" s="599"/>
      <c r="M132" s="599"/>
      <c r="N132" s="599"/>
      <c r="O132" s="600"/>
    </row>
    <row r="133" spans="1:15">
      <c r="A133" s="598"/>
      <c r="B133" s="599"/>
      <c r="C133" s="599"/>
      <c r="D133" s="599"/>
      <c r="E133" s="599"/>
      <c r="F133" s="599"/>
      <c r="G133" s="600"/>
      <c r="I133" s="598"/>
      <c r="J133" s="599"/>
      <c r="K133" s="599"/>
      <c r="L133" s="599"/>
      <c r="M133" s="599"/>
      <c r="N133" s="599"/>
      <c r="O133" s="600"/>
    </row>
    <row r="134" spans="1:15">
      <c r="A134" s="598"/>
      <c r="B134" s="599"/>
      <c r="C134" s="599"/>
      <c r="D134" s="599"/>
      <c r="E134" s="599"/>
      <c r="F134" s="599"/>
      <c r="G134" s="600"/>
      <c r="I134" s="598"/>
      <c r="J134" s="599"/>
      <c r="K134" s="599"/>
      <c r="L134" s="599"/>
      <c r="M134" s="599"/>
      <c r="N134" s="599"/>
      <c r="O134" s="600"/>
    </row>
    <row r="135" spans="1:15" ht="15" thickBot="1">
      <c r="A135" s="601"/>
      <c r="B135" s="602"/>
      <c r="C135" s="602"/>
      <c r="D135" s="602"/>
      <c r="E135" s="602"/>
      <c r="F135" s="602"/>
      <c r="G135" s="603"/>
      <c r="I135" s="601"/>
      <c r="J135" s="602"/>
      <c r="K135" s="602"/>
      <c r="L135" s="602"/>
      <c r="M135" s="602"/>
      <c r="N135" s="602"/>
      <c r="O135" s="603"/>
    </row>
    <row r="136" spans="1:15" ht="15" thickBot="1">
      <c r="A136" s="565" t="s">
        <v>374</v>
      </c>
      <c r="B136" s="566"/>
      <c r="C136" s="566"/>
      <c r="D136" s="566"/>
      <c r="E136" s="566"/>
      <c r="F136" s="566"/>
      <c r="G136" s="567"/>
      <c r="I136" s="565" t="s">
        <v>375</v>
      </c>
      <c r="J136" s="566"/>
      <c r="K136" s="566"/>
      <c r="L136" s="566"/>
      <c r="M136" s="566"/>
      <c r="N136" s="566"/>
      <c r="O136" s="567"/>
    </row>
    <row r="137" spans="1:15">
      <c r="A137" s="556"/>
      <c r="B137" s="557"/>
      <c r="C137" s="557"/>
      <c r="D137" s="557"/>
      <c r="E137" s="557"/>
      <c r="F137" s="557"/>
      <c r="G137" s="558"/>
      <c r="I137" s="556"/>
      <c r="J137" s="557"/>
      <c r="K137" s="557"/>
      <c r="L137" s="557"/>
      <c r="M137" s="557"/>
      <c r="N137" s="557"/>
      <c r="O137" s="558"/>
    </row>
    <row r="138" spans="1:15">
      <c r="A138" s="559"/>
      <c r="B138" s="560"/>
      <c r="C138" s="560"/>
      <c r="D138" s="560"/>
      <c r="E138" s="560"/>
      <c r="F138" s="560"/>
      <c r="G138" s="561"/>
      <c r="I138" s="559"/>
      <c r="J138" s="560"/>
      <c r="K138" s="560"/>
      <c r="L138" s="560"/>
      <c r="M138" s="560"/>
      <c r="N138" s="560"/>
      <c r="O138" s="561"/>
    </row>
    <row r="139" spans="1:15">
      <c r="A139" s="559"/>
      <c r="B139" s="560"/>
      <c r="C139" s="560"/>
      <c r="D139" s="560"/>
      <c r="E139" s="560"/>
      <c r="F139" s="560"/>
      <c r="G139" s="561"/>
      <c r="I139" s="559"/>
      <c r="J139" s="560"/>
      <c r="K139" s="560"/>
      <c r="L139" s="560"/>
      <c r="M139" s="560"/>
      <c r="N139" s="560"/>
      <c r="O139" s="561"/>
    </row>
    <row r="140" spans="1:15">
      <c r="A140" s="559"/>
      <c r="B140" s="560"/>
      <c r="C140" s="560"/>
      <c r="D140" s="560"/>
      <c r="E140" s="560"/>
      <c r="F140" s="560"/>
      <c r="G140" s="561"/>
      <c r="I140" s="559"/>
      <c r="J140" s="560"/>
      <c r="K140" s="560"/>
      <c r="L140" s="560"/>
      <c r="M140" s="560"/>
      <c r="N140" s="560"/>
      <c r="O140" s="561"/>
    </row>
    <row r="141" spans="1:15">
      <c r="A141" s="559"/>
      <c r="B141" s="560"/>
      <c r="C141" s="560"/>
      <c r="D141" s="560"/>
      <c r="E141" s="560"/>
      <c r="F141" s="560"/>
      <c r="G141" s="561"/>
      <c r="I141" s="559"/>
      <c r="J141" s="560"/>
      <c r="K141" s="560"/>
      <c r="L141" s="560"/>
      <c r="M141" s="560"/>
      <c r="N141" s="560"/>
      <c r="O141" s="561"/>
    </row>
    <row r="142" spans="1:15" ht="16.5" customHeight="1">
      <c r="A142" s="559"/>
      <c r="B142" s="560"/>
      <c r="C142" s="560"/>
      <c r="D142" s="560"/>
      <c r="E142" s="560"/>
      <c r="F142" s="560"/>
      <c r="G142" s="561"/>
      <c r="I142" s="559"/>
      <c r="J142" s="560"/>
      <c r="K142" s="560"/>
      <c r="L142" s="560"/>
      <c r="M142" s="560"/>
      <c r="N142" s="560"/>
      <c r="O142" s="561"/>
    </row>
    <row r="143" spans="1:15">
      <c r="A143" s="559"/>
      <c r="B143" s="560"/>
      <c r="C143" s="560"/>
      <c r="D143" s="560"/>
      <c r="E143" s="560"/>
      <c r="F143" s="560"/>
      <c r="G143" s="561"/>
      <c r="I143" s="559"/>
      <c r="J143" s="560"/>
      <c r="K143" s="560"/>
      <c r="L143" s="560"/>
      <c r="M143" s="560"/>
      <c r="N143" s="560"/>
      <c r="O143" s="561"/>
    </row>
    <row r="144" spans="1:15">
      <c r="A144" s="559"/>
      <c r="B144" s="560"/>
      <c r="C144" s="560"/>
      <c r="D144" s="560"/>
      <c r="E144" s="560"/>
      <c r="F144" s="560"/>
      <c r="G144" s="561"/>
      <c r="I144" s="559"/>
      <c r="J144" s="560"/>
      <c r="K144" s="560"/>
      <c r="L144" s="560"/>
      <c r="M144" s="560"/>
      <c r="N144" s="560"/>
      <c r="O144" s="561"/>
    </row>
    <row r="145" spans="1:15">
      <c r="A145" s="559"/>
      <c r="B145" s="560"/>
      <c r="C145" s="560"/>
      <c r="D145" s="560"/>
      <c r="E145" s="560"/>
      <c r="F145" s="560"/>
      <c r="G145" s="561"/>
      <c r="I145" s="559"/>
      <c r="J145" s="560"/>
      <c r="K145" s="560"/>
      <c r="L145" s="560"/>
      <c r="M145" s="560"/>
      <c r="N145" s="560"/>
      <c r="O145" s="561"/>
    </row>
    <row r="146" spans="1:15">
      <c r="A146" s="559"/>
      <c r="B146" s="560"/>
      <c r="C146" s="560"/>
      <c r="D146" s="560"/>
      <c r="E146" s="560"/>
      <c r="F146" s="560"/>
      <c r="G146" s="561"/>
      <c r="I146" s="559"/>
      <c r="J146" s="560"/>
      <c r="K146" s="560"/>
      <c r="L146" s="560"/>
      <c r="M146" s="560"/>
      <c r="N146" s="560"/>
      <c r="O146" s="561"/>
    </row>
    <row r="147" spans="1:15">
      <c r="A147" s="559"/>
      <c r="B147" s="560"/>
      <c r="C147" s="560"/>
      <c r="D147" s="560"/>
      <c r="E147" s="560"/>
      <c r="F147" s="560"/>
      <c r="G147" s="561"/>
      <c r="I147" s="559"/>
      <c r="J147" s="560"/>
      <c r="K147" s="560"/>
      <c r="L147" s="560"/>
      <c r="M147" s="560"/>
      <c r="N147" s="560"/>
      <c r="O147" s="561"/>
    </row>
    <row r="148" spans="1:15">
      <c r="A148" s="559"/>
      <c r="B148" s="560"/>
      <c r="C148" s="560"/>
      <c r="D148" s="560"/>
      <c r="E148" s="560"/>
      <c r="F148" s="560"/>
      <c r="G148" s="561"/>
      <c r="I148" s="559"/>
      <c r="J148" s="560"/>
      <c r="K148" s="560"/>
      <c r="L148" s="560"/>
      <c r="M148" s="560"/>
      <c r="N148" s="560"/>
      <c r="O148" s="561"/>
    </row>
    <row r="149" spans="1:15">
      <c r="A149" s="559"/>
      <c r="B149" s="560"/>
      <c r="C149" s="560"/>
      <c r="D149" s="560"/>
      <c r="E149" s="560"/>
      <c r="F149" s="560"/>
      <c r="G149" s="561"/>
      <c r="I149" s="559"/>
      <c r="J149" s="560"/>
      <c r="K149" s="560"/>
      <c r="L149" s="560"/>
      <c r="M149" s="560"/>
      <c r="N149" s="560"/>
      <c r="O149" s="561"/>
    </row>
    <row r="150" spans="1:15">
      <c r="A150" s="559"/>
      <c r="B150" s="560"/>
      <c r="C150" s="560"/>
      <c r="D150" s="560"/>
      <c r="E150" s="560"/>
      <c r="F150" s="560"/>
      <c r="G150" s="561"/>
      <c r="I150" s="559"/>
      <c r="J150" s="560"/>
      <c r="K150" s="560"/>
      <c r="L150" s="560"/>
      <c r="M150" s="560"/>
      <c r="N150" s="560"/>
      <c r="O150" s="561"/>
    </row>
    <row r="151" spans="1:15">
      <c r="A151" s="559"/>
      <c r="B151" s="560"/>
      <c r="C151" s="560"/>
      <c r="D151" s="560"/>
      <c r="E151" s="560"/>
      <c r="F151" s="560"/>
      <c r="G151" s="561"/>
      <c r="I151" s="559"/>
      <c r="J151" s="560"/>
      <c r="K151" s="560"/>
      <c r="L151" s="560"/>
      <c r="M151" s="560"/>
      <c r="N151" s="560"/>
      <c r="O151" s="561"/>
    </row>
    <row r="152" spans="1:15">
      <c r="A152" s="559"/>
      <c r="B152" s="560"/>
      <c r="C152" s="560"/>
      <c r="D152" s="560"/>
      <c r="E152" s="560"/>
      <c r="F152" s="560"/>
      <c r="G152" s="561"/>
      <c r="I152" s="559"/>
      <c r="J152" s="560"/>
      <c r="K152" s="560"/>
      <c r="L152" s="560"/>
      <c r="M152" s="560"/>
      <c r="N152" s="560"/>
      <c r="O152" s="561"/>
    </row>
    <row r="153" spans="1:15">
      <c r="A153" s="559"/>
      <c r="B153" s="560"/>
      <c r="C153" s="560"/>
      <c r="D153" s="560"/>
      <c r="E153" s="560"/>
      <c r="F153" s="560"/>
      <c r="G153" s="561"/>
      <c r="I153" s="559"/>
      <c r="J153" s="560"/>
      <c r="K153" s="560"/>
      <c r="L153" s="560"/>
      <c r="M153" s="560"/>
      <c r="N153" s="560"/>
      <c r="O153" s="561"/>
    </row>
    <row r="154" spans="1:15" ht="15" thickBot="1">
      <c r="A154" s="562"/>
      <c r="B154" s="563"/>
      <c r="C154" s="563"/>
      <c r="D154" s="563"/>
      <c r="E154" s="563"/>
      <c r="F154" s="563"/>
      <c r="G154" s="564"/>
      <c r="I154" s="562"/>
      <c r="J154" s="563"/>
      <c r="K154" s="563"/>
      <c r="L154" s="563"/>
      <c r="M154" s="563"/>
      <c r="N154" s="563"/>
      <c r="O154" s="564"/>
    </row>
    <row r="155" spans="1:15" ht="15" thickBot="1">
      <c r="A155" s="565" t="s">
        <v>376</v>
      </c>
      <c r="B155" s="566"/>
      <c r="C155" s="566"/>
      <c r="D155" s="566"/>
      <c r="E155" s="566"/>
      <c r="F155" s="566"/>
      <c r="G155" s="567"/>
      <c r="I155" s="565" t="s">
        <v>377</v>
      </c>
      <c r="J155" s="566"/>
      <c r="K155" s="566"/>
      <c r="L155" s="566"/>
      <c r="M155" s="566"/>
      <c r="N155" s="566"/>
      <c r="O155" s="567"/>
    </row>
    <row r="156" spans="1:15">
      <c r="A156" s="586"/>
      <c r="B156" s="587"/>
      <c r="C156" s="587"/>
      <c r="D156" s="587"/>
      <c r="E156" s="587"/>
      <c r="F156" s="587"/>
      <c r="G156" s="588"/>
      <c r="I156" s="595"/>
      <c r="J156" s="596"/>
      <c r="K156" s="596"/>
      <c r="L156" s="596"/>
      <c r="M156" s="596"/>
      <c r="N156" s="596"/>
      <c r="O156" s="597"/>
    </row>
    <row r="157" spans="1:15">
      <c r="A157" s="589"/>
      <c r="B157" s="590"/>
      <c r="C157" s="590"/>
      <c r="D157" s="590"/>
      <c r="E157" s="590"/>
      <c r="F157" s="590"/>
      <c r="G157" s="591"/>
      <c r="I157" s="598"/>
      <c r="J157" s="599"/>
      <c r="K157" s="599"/>
      <c r="L157" s="599"/>
      <c r="M157" s="599"/>
      <c r="N157" s="599"/>
      <c r="O157" s="600"/>
    </row>
    <row r="158" spans="1:15">
      <c r="A158" s="589"/>
      <c r="B158" s="590"/>
      <c r="C158" s="590"/>
      <c r="D158" s="590"/>
      <c r="E158" s="590"/>
      <c r="F158" s="590"/>
      <c r="G158" s="591"/>
      <c r="I158" s="598"/>
      <c r="J158" s="599"/>
      <c r="K158" s="599"/>
      <c r="L158" s="599"/>
      <c r="M158" s="599"/>
      <c r="N158" s="599"/>
      <c r="O158" s="600"/>
    </row>
    <row r="159" spans="1:15">
      <c r="A159" s="589"/>
      <c r="B159" s="590"/>
      <c r="C159" s="590"/>
      <c r="D159" s="590"/>
      <c r="E159" s="590"/>
      <c r="F159" s="590"/>
      <c r="G159" s="591"/>
      <c r="I159" s="598"/>
      <c r="J159" s="599"/>
      <c r="K159" s="599"/>
      <c r="L159" s="599"/>
      <c r="M159" s="599"/>
      <c r="N159" s="599"/>
      <c r="O159" s="600"/>
    </row>
    <row r="160" spans="1:15">
      <c r="A160" s="589"/>
      <c r="B160" s="590"/>
      <c r="C160" s="590"/>
      <c r="D160" s="590"/>
      <c r="E160" s="590"/>
      <c r="F160" s="590"/>
      <c r="G160" s="591"/>
      <c r="I160" s="598"/>
      <c r="J160" s="599"/>
      <c r="K160" s="599"/>
      <c r="L160" s="599"/>
      <c r="M160" s="599"/>
      <c r="N160" s="599"/>
      <c r="O160" s="600"/>
    </row>
    <row r="161" spans="1:15">
      <c r="A161" s="589"/>
      <c r="B161" s="590"/>
      <c r="C161" s="590"/>
      <c r="D161" s="590"/>
      <c r="E161" s="590"/>
      <c r="F161" s="590"/>
      <c r="G161" s="591"/>
      <c r="I161" s="598"/>
      <c r="J161" s="599"/>
      <c r="K161" s="599"/>
      <c r="L161" s="599"/>
      <c r="M161" s="599"/>
      <c r="N161" s="599"/>
      <c r="O161" s="600"/>
    </row>
    <row r="162" spans="1:15">
      <c r="A162" s="589"/>
      <c r="B162" s="590"/>
      <c r="C162" s="590"/>
      <c r="D162" s="590"/>
      <c r="E162" s="590"/>
      <c r="F162" s="590"/>
      <c r="G162" s="591"/>
      <c r="I162" s="598"/>
      <c r="J162" s="599"/>
      <c r="K162" s="599"/>
      <c r="L162" s="599"/>
      <c r="M162" s="599"/>
      <c r="N162" s="599"/>
      <c r="O162" s="600"/>
    </row>
    <row r="163" spans="1:15">
      <c r="A163" s="589"/>
      <c r="B163" s="590"/>
      <c r="C163" s="590"/>
      <c r="D163" s="590"/>
      <c r="E163" s="590"/>
      <c r="F163" s="590"/>
      <c r="G163" s="591"/>
      <c r="I163" s="598"/>
      <c r="J163" s="599"/>
      <c r="K163" s="599"/>
      <c r="L163" s="599"/>
      <c r="M163" s="599"/>
      <c r="N163" s="599"/>
      <c r="O163" s="600"/>
    </row>
    <row r="164" spans="1:15">
      <c r="A164" s="589"/>
      <c r="B164" s="590"/>
      <c r="C164" s="590"/>
      <c r="D164" s="590"/>
      <c r="E164" s="590"/>
      <c r="F164" s="590"/>
      <c r="G164" s="591"/>
      <c r="I164" s="598"/>
      <c r="J164" s="599"/>
      <c r="K164" s="599"/>
      <c r="L164" s="599"/>
      <c r="M164" s="599"/>
      <c r="N164" s="599"/>
      <c r="O164" s="600"/>
    </row>
    <row r="165" spans="1:15">
      <c r="A165" s="589"/>
      <c r="B165" s="590"/>
      <c r="C165" s="590"/>
      <c r="D165" s="590"/>
      <c r="E165" s="590"/>
      <c r="F165" s="590"/>
      <c r="G165" s="591"/>
      <c r="I165" s="598"/>
      <c r="J165" s="599"/>
      <c r="K165" s="599"/>
      <c r="L165" s="599"/>
      <c r="M165" s="599"/>
      <c r="N165" s="599"/>
      <c r="O165" s="600"/>
    </row>
    <row r="166" spans="1:15">
      <c r="A166" s="589"/>
      <c r="B166" s="590"/>
      <c r="C166" s="590"/>
      <c r="D166" s="590"/>
      <c r="E166" s="590"/>
      <c r="F166" s="590"/>
      <c r="G166" s="591"/>
      <c r="I166" s="598"/>
      <c r="J166" s="599"/>
      <c r="K166" s="599"/>
      <c r="L166" s="599"/>
      <c r="M166" s="599"/>
      <c r="N166" s="599"/>
      <c r="O166" s="600"/>
    </row>
    <row r="167" spans="1:15">
      <c r="A167" s="589"/>
      <c r="B167" s="590"/>
      <c r="C167" s="590"/>
      <c r="D167" s="590"/>
      <c r="E167" s="590"/>
      <c r="F167" s="590"/>
      <c r="G167" s="591"/>
      <c r="I167" s="598"/>
      <c r="J167" s="599"/>
      <c r="K167" s="599"/>
      <c r="L167" s="599"/>
      <c r="M167" s="599"/>
      <c r="N167" s="599"/>
      <c r="O167" s="600"/>
    </row>
    <row r="168" spans="1:15">
      <c r="A168" s="589"/>
      <c r="B168" s="590"/>
      <c r="C168" s="590"/>
      <c r="D168" s="590"/>
      <c r="E168" s="590"/>
      <c r="F168" s="590"/>
      <c r="G168" s="591"/>
      <c r="I168" s="598"/>
      <c r="J168" s="599"/>
      <c r="K168" s="599"/>
      <c r="L168" s="599"/>
      <c r="M168" s="599"/>
      <c r="N168" s="599"/>
      <c r="O168" s="600"/>
    </row>
    <row r="169" spans="1:15">
      <c r="A169" s="589"/>
      <c r="B169" s="590"/>
      <c r="C169" s="590"/>
      <c r="D169" s="590"/>
      <c r="E169" s="590"/>
      <c r="F169" s="590"/>
      <c r="G169" s="591"/>
      <c r="I169" s="598"/>
      <c r="J169" s="599"/>
      <c r="K169" s="599"/>
      <c r="L169" s="599"/>
      <c r="M169" s="599"/>
      <c r="N169" s="599"/>
      <c r="O169" s="600"/>
    </row>
    <row r="170" spans="1:15">
      <c r="A170" s="589"/>
      <c r="B170" s="590"/>
      <c r="C170" s="590"/>
      <c r="D170" s="590"/>
      <c r="E170" s="590"/>
      <c r="F170" s="590"/>
      <c r="G170" s="591"/>
      <c r="I170" s="598"/>
      <c r="J170" s="599"/>
      <c r="K170" s="599"/>
      <c r="L170" s="599"/>
      <c r="M170" s="599"/>
      <c r="N170" s="599"/>
      <c r="O170" s="600"/>
    </row>
    <row r="171" spans="1:15">
      <c r="A171" s="589"/>
      <c r="B171" s="590"/>
      <c r="C171" s="590"/>
      <c r="D171" s="590"/>
      <c r="E171" s="590"/>
      <c r="F171" s="590"/>
      <c r="G171" s="591"/>
      <c r="I171" s="598"/>
      <c r="J171" s="599"/>
      <c r="K171" s="599"/>
      <c r="L171" s="599"/>
      <c r="M171" s="599"/>
      <c r="N171" s="599"/>
      <c r="O171" s="600"/>
    </row>
    <row r="172" spans="1:15">
      <c r="A172" s="589"/>
      <c r="B172" s="590"/>
      <c r="C172" s="590"/>
      <c r="D172" s="590"/>
      <c r="E172" s="590"/>
      <c r="F172" s="590"/>
      <c r="G172" s="591"/>
      <c r="I172" s="598"/>
      <c r="J172" s="599"/>
      <c r="K172" s="599"/>
      <c r="L172" s="599"/>
      <c r="M172" s="599"/>
      <c r="N172" s="599"/>
      <c r="O172" s="600"/>
    </row>
    <row r="173" spans="1:15">
      <c r="A173" s="589"/>
      <c r="B173" s="590"/>
      <c r="C173" s="590"/>
      <c r="D173" s="590"/>
      <c r="E173" s="590"/>
      <c r="F173" s="590"/>
      <c r="G173" s="591"/>
      <c r="I173" s="598"/>
      <c r="J173" s="599"/>
      <c r="K173" s="599"/>
      <c r="L173" s="599"/>
      <c r="M173" s="599"/>
      <c r="N173" s="599"/>
      <c r="O173" s="600"/>
    </row>
    <row r="174" spans="1:15" ht="15" thickBot="1">
      <c r="A174" s="592"/>
      <c r="B174" s="593"/>
      <c r="C174" s="593"/>
      <c r="D174" s="593"/>
      <c r="E174" s="593"/>
      <c r="F174" s="593"/>
      <c r="G174" s="594"/>
      <c r="I174" s="601"/>
      <c r="J174" s="602"/>
      <c r="K174" s="602"/>
      <c r="L174" s="602"/>
      <c r="M174" s="602"/>
      <c r="N174" s="602"/>
      <c r="O174" s="603"/>
    </row>
    <row r="175" spans="1:15" ht="15" thickBot="1">
      <c r="A175" s="565" t="s">
        <v>378</v>
      </c>
      <c r="B175" s="566"/>
      <c r="C175" s="566"/>
      <c r="D175" s="566"/>
      <c r="E175" s="566"/>
      <c r="F175" s="566"/>
      <c r="G175" s="567"/>
      <c r="I175" s="565" t="s">
        <v>379</v>
      </c>
      <c r="J175" s="566"/>
      <c r="K175" s="566"/>
      <c r="L175" s="566"/>
      <c r="M175" s="566"/>
      <c r="N175" s="566"/>
      <c r="O175" s="567"/>
    </row>
    <row r="176" spans="1:15">
      <c r="A176" s="556"/>
      <c r="B176" s="557"/>
      <c r="C176" s="557"/>
      <c r="D176" s="557"/>
      <c r="E176" s="557"/>
      <c r="F176" s="557"/>
      <c r="G176" s="558"/>
      <c r="I176" s="556"/>
      <c r="J176" s="557"/>
      <c r="K176" s="557"/>
      <c r="L176" s="557"/>
      <c r="M176" s="557"/>
      <c r="N176" s="557"/>
      <c r="O176" s="558"/>
    </row>
    <row r="177" spans="1:15">
      <c r="A177" s="559"/>
      <c r="B177" s="560"/>
      <c r="C177" s="560"/>
      <c r="D177" s="560"/>
      <c r="E177" s="560"/>
      <c r="F177" s="560"/>
      <c r="G177" s="561"/>
      <c r="I177" s="559"/>
      <c r="J177" s="560"/>
      <c r="K177" s="560"/>
      <c r="L177" s="560"/>
      <c r="M177" s="560"/>
      <c r="N177" s="560"/>
      <c r="O177" s="561"/>
    </row>
    <row r="178" spans="1:15">
      <c r="A178" s="559"/>
      <c r="B178" s="560"/>
      <c r="C178" s="560"/>
      <c r="D178" s="560"/>
      <c r="E178" s="560"/>
      <c r="F178" s="560"/>
      <c r="G178" s="561"/>
      <c r="I178" s="559"/>
      <c r="J178" s="560"/>
      <c r="K178" s="560"/>
      <c r="L178" s="560"/>
      <c r="M178" s="560"/>
      <c r="N178" s="560"/>
      <c r="O178" s="561"/>
    </row>
    <row r="179" spans="1:15">
      <c r="A179" s="559"/>
      <c r="B179" s="560"/>
      <c r="C179" s="560"/>
      <c r="D179" s="560"/>
      <c r="E179" s="560"/>
      <c r="F179" s="560"/>
      <c r="G179" s="561"/>
      <c r="I179" s="559"/>
      <c r="J179" s="560"/>
      <c r="K179" s="560"/>
      <c r="L179" s="560"/>
      <c r="M179" s="560"/>
      <c r="N179" s="560"/>
      <c r="O179" s="561"/>
    </row>
    <row r="180" spans="1:15">
      <c r="A180" s="559"/>
      <c r="B180" s="560"/>
      <c r="C180" s="560"/>
      <c r="D180" s="560"/>
      <c r="E180" s="560"/>
      <c r="F180" s="560"/>
      <c r="G180" s="561"/>
      <c r="I180" s="559"/>
      <c r="J180" s="560"/>
      <c r="K180" s="560"/>
      <c r="L180" s="560"/>
      <c r="M180" s="560"/>
      <c r="N180" s="560"/>
      <c r="O180" s="561"/>
    </row>
    <row r="181" spans="1:15">
      <c r="A181" s="559"/>
      <c r="B181" s="560"/>
      <c r="C181" s="560"/>
      <c r="D181" s="560"/>
      <c r="E181" s="560"/>
      <c r="F181" s="560"/>
      <c r="G181" s="561"/>
      <c r="I181" s="559"/>
      <c r="J181" s="560"/>
      <c r="K181" s="560"/>
      <c r="L181" s="560"/>
      <c r="M181" s="560"/>
      <c r="N181" s="560"/>
      <c r="O181" s="561"/>
    </row>
    <row r="182" spans="1:15">
      <c r="A182" s="559"/>
      <c r="B182" s="560"/>
      <c r="C182" s="560"/>
      <c r="D182" s="560"/>
      <c r="E182" s="560"/>
      <c r="F182" s="560"/>
      <c r="G182" s="561"/>
      <c r="I182" s="559"/>
      <c r="J182" s="560"/>
      <c r="K182" s="560"/>
      <c r="L182" s="560"/>
      <c r="M182" s="560"/>
      <c r="N182" s="560"/>
      <c r="O182" s="561"/>
    </row>
    <row r="183" spans="1:15">
      <c r="A183" s="559"/>
      <c r="B183" s="560"/>
      <c r="C183" s="560"/>
      <c r="D183" s="560"/>
      <c r="E183" s="560"/>
      <c r="F183" s="560"/>
      <c r="G183" s="561"/>
      <c r="I183" s="559"/>
      <c r="J183" s="560"/>
      <c r="K183" s="560"/>
      <c r="L183" s="560"/>
      <c r="M183" s="560"/>
      <c r="N183" s="560"/>
      <c r="O183" s="561"/>
    </row>
    <row r="184" spans="1:15">
      <c r="A184" s="559"/>
      <c r="B184" s="560"/>
      <c r="C184" s="560"/>
      <c r="D184" s="560"/>
      <c r="E184" s="560"/>
      <c r="F184" s="560"/>
      <c r="G184" s="561"/>
      <c r="I184" s="559"/>
      <c r="J184" s="560"/>
      <c r="K184" s="560"/>
      <c r="L184" s="560"/>
      <c r="M184" s="560"/>
      <c r="N184" s="560"/>
      <c r="O184" s="561"/>
    </row>
    <row r="185" spans="1:15">
      <c r="A185" s="559"/>
      <c r="B185" s="560"/>
      <c r="C185" s="560"/>
      <c r="D185" s="560"/>
      <c r="E185" s="560"/>
      <c r="F185" s="560"/>
      <c r="G185" s="561"/>
      <c r="I185" s="559"/>
      <c r="J185" s="560"/>
      <c r="K185" s="560"/>
      <c r="L185" s="560"/>
      <c r="M185" s="560"/>
      <c r="N185" s="560"/>
      <c r="O185" s="561"/>
    </row>
    <row r="186" spans="1:15">
      <c r="A186" s="559"/>
      <c r="B186" s="560"/>
      <c r="C186" s="560"/>
      <c r="D186" s="560"/>
      <c r="E186" s="560"/>
      <c r="F186" s="560"/>
      <c r="G186" s="561"/>
      <c r="I186" s="559"/>
      <c r="J186" s="560"/>
      <c r="K186" s="560"/>
      <c r="L186" s="560"/>
      <c r="M186" s="560"/>
      <c r="N186" s="560"/>
      <c r="O186" s="561"/>
    </row>
    <row r="187" spans="1:15">
      <c r="A187" s="559"/>
      <c r="B187" s="560"/>
      <c r="C187" s="560"/>
      <c r="D187" s="560"/>
      <c r="E187" s="560"/>
      <c r="F187" s="560"/>
      <c r="G187" s="561"/>
      <c r="I187" s="559"/>
      <c r="J187" s="560"/>
      <c r="K187" s="560"/>
      <c r="L187" s="560"/>
      <c r="M187" s="560"/>
      <c r="N187" s="560"/>
      <c r="O187" s="561"/>
    </row>
    <row r="188" spans="1:15">
      <c r="A188" s="559"/>
      <c r="B188" s="560"/>
      <c r="C188" s="560"/>
      <c r="D188" s="560"/>
      <c r="E188" s="560"/>
      <c r="F188" s="560"/>
      <c r="G188" s="561"/>
      <c r="I188" s="559"/>
      <c r="J188" s="560"/>
      <c r="K188" s="560"/>
      <c r="L188" s="560"/>
      <c r="M188" s="560"/>
      <c r="N188" s="560"/>
      <c r="O188" s="561"/>
    </row>
    <row r="189" spans="1:15">
      <c r="A189" s="559"/>
      <c r="B189" s="560"/>
      <c r="C189" s="560"/>
      <c r="D189" s="560"/>
      <c r="E189" s="560"/>
      <c r="F189" s="560"/>
      <c r="G189" s="561"/>
      <c r="I189" s="559"/>
      <c r="J189" s="560"/>
      <c r="K189" s="560"/>
      <c r="L189" s="560"/>
      <c r="M189" s="560"/>
      <c r="N189" s="560"/>
      <c r="O189" s="561"/>
    </row>
    <row r="190" spans="1:15">
      <c r="A190" s="559"/>
      <c r="B190" s="560"/>
      <c r="C190" s="560"/>
      <c r="D190" s="560"/>
      <c r="E190" s="560"/>
      <c r="F190" s="560"/>
      <c r="G190" s="561"/>
      <c r="I190" s="559"/>
      <c r="J190" s="560"/>
      <c r="K190" s="560"/>
      <c r="L190" s="560"/>
      <c r="M190" s="560"/>
      <c r="N190" s="560"/>
      <c r="O190" s="561"/>
    </row>
    <row r="191" spans="1:15">
      <c r="A191" s="559"/>
      <c r="B191" s="560"/>
      <c r="C191" s="560"/>
      <c r="D191" s="560"/>
      <c r="E191" s="560"/>
      <c r="F191" s="560"/>
      <c r="G191" s="561"/>
      <c r="I191" s="559"/>
      <c r="J191" s="560"/>
      <c r="K191" s="560"/>
      <c r="L191" s="560"/>
      <c r="M191" s="560"/>
      <c r="N191" s="560"/>
      <c r="O191" s="561"/>
    </row>
    <row r="192" spans="1:15">
      <c r="A192" s="559"/>
      <c r="B192" s="560"/>
      <c r="C192" s="560"/>
      <c r="D192" s="560"/>
      <c r="E192" s="560"/>
      <c r="F192" s="560"/>
      <c r="G192" s="561"/>
      <c r="I192" s="559"/>
      <c r="J192" s="560"/>
      <c r="K192" s="560"/>
      <c r="L192" s="560"/>
      <c r="M192" s="560"/>
      <c r="N192" s="560"/>
      <c r="O192" s="561"/>
    </row>
    <row r="193" spans="1:15" ht="15" thickBot="1">
      <c r="A193" s="562"/>
      <c r="B193" s="563"/>
      <c r="C193" s="563"/>
      <c r="D193" s="563"/>
      <c r="E193" s="563"/>
      <c r="F193" s="563"/>
      <c r="G193" s="564"/>
      <c r="I193" s="562"/>
      <c r="J193" s="563"/>
      <c r="K193" s="563"/>
      <c r="L193" s="563"/>
      <c r="M193" s="563"/>
      <c r="N193" s="563"/>
      <c r="O193" s="564"/>
    </row>
    <row r="194" spans="1:15" ht="15" thickBot="1">
      <c r="A194" s="565" t="s">
        <v>380</v>
      </c>
      <c r="B194" s="566"/>
      <c r="C194" s="566"/>
      <c r="D194" s="566"/>
      <c r="E194" s="566"/>
      <c r="F194" s="566"/>
      <c r="G194" s="567"/>
      <c r="I194" s="565" t="s">
        <v>381</v>
      </c>
      <c r="J194" s="566"/>
      <c r="K194" s="566"/>
      <c r="L194" s="566"/>
      <c r="M194" s="566"/>
      <c r="N194" s="566"/>
      <c r="O194" s="567"/>
    </row>
    <row r="195" spans="1:15">
      <c r="A195" s="556"/>
      <c r="B195" s="557"/>
      <c r="C195" s="557"/>
      <c r="D195" s="557"/>
      <c r="E195" s="557"/>
      <c r="F195" s="557"/>
      <c r="G195" s="558"/>
      <c r="I195" s="556"/>
      <c r="J195" s="557"/>
      <c r="K195" s="557"/>
      <c r="L195" s="557"/>
      <c r="M195" s="557"/>
      <c r="N195" s="557"/>
      <c r="O195" s="604"/>
    </row>
    <row r="196" spans="1:15">
      <c r="A196" s="559"/>
      <c r="B196" s="560"/>
      <c r="C196" s="560"/>
      <c r="D196" s="560"/>
      <c r="E196" s="560"/>
      <c r="F196" s="560"/>
      <c r="G196" s="561"/>
      <c r="I196" s="559"/>
      <c r="J196" s="560"/>
      <c r="K196" s="560"/>
      <c r="L196" s="560"/>
      <c r="M196" s="560"/>
      <c r="N196" s="560"/>
      <c r="O196" s="605"/>
    </row>
    <row r="197" spans="1:15">
      <c r="A197" s="559"/>
      <c r="B197" s="560"/>
      <c r="C197" s="560"/>
      <c r="D197" s="560"/>
      <c r="E197" s="560"/>
      <c r="F197" s="560"/>
      <c r="G197" s="561"/>
      <c r="I197" s="559"/>
      <c r="J197" s="560"/>
      <c r="K197" s="560"/>
      <c r="L197" s="560"/>
      <c r="M197" s="560"/>
      <c r="N197" s="560"/>
      <c r="O197" s="605"/>
    </row>
    <row r="198" spans="1:15">
      <c r="A198" s="559"/>
      <c r="B198" s="560"/>
      <c r="C198" s="560"/>
      <c r="D198" s="560"/>
      <c r="E198" s="560"/>
      <c r="F198" s="560"/>
      <c r="G198" s="561"/>
      <c r="I198" s="559"/>
      <c r="J198" s="560"/>
      <c r="K198" s="560"/>
      <c r="L198" s="560"/>
      <c r="M198" s="560"/>
      <c r="N198" s="560"/>
      <c r="O198" s="605"/>
    </row>
    <row r="199" spans="1:15">
      <c r="A199" s="559"/>
      <c r="B199" s="560"/>
      <c r="C199" s="560"/>
      <c r="D199" s="560"/>
      <c r="E199" s="560"/>
      <c r="F199" s="560"/>
      <c r="G199" s="561"/>
      <c r="I199" s="559"/>
      <c r="J199" s="560"/>
      <c r="K199" s="560"/>
      <c r="L199" s="560"/>
      <c r="M199" s="560"/>
      <c r="N199" s="560"/>
      <c r="O199" s="605"/>
    </row>
    <row r="200" spans="1:15">
      <c r="A200" s="559"/>
      <c r="B200" s="560"/>
      <c r="C200" s="560"/>
      <c r="D200" s="560"/>
      <c r="E200" s="560"/>
      <c r="F200" s="560"/>
      <c r="G200" s="561"/>
      <c r="I200" s="559"/>
      <c r="J200" s="560"/>
      <c r="K200" s="560"/>
      <c r="L200" s="560"/>
      <c r="M200" s="560"/>
      <c r="N200" s="560"/>
      <c r="O200" s="605"/>
    </row>
    <row r="201" spans="1:15">
      <c r="A201" s="559"/>
      <c r="B201" s="560"/>
      <c r="C201" s="560"/>
      <c r="D201" s="560"/>
      <c r="E201" s="560"/>
      <c r="F201" s="560"/>
      <c r="G201" s="561"/>
      <c r="I201" s="559"/>
      <c r="J201" s="560"/>
      <c r="K201" s="560"/>
      <c r="L201" s="560"/>
      <c r="M201" s="560"/>
      <c r="N201" s="560"/>
      <c r="O201" s="605"/>
    </row>
    <row r="202" spans="1:15">
      <c r="A202" s="559"/>
      <c r="B202" s="560"/>
      <c r="C202" s="560"/>
      <c r="D202" s="560"/>
      <c r="E202" s="560"/>
      <c r="F202" s="560"/>
      <c r="G202" s="561"/>
      <c r="I202" s="559"/>
      <c r="J202" s="560"/>
      <c r="K202" s="560"/>
      <c r="L202" s="560"/>
      <c r="M202" s="560"/>
      <c r="N202" s="560"/>
      <c r="O202" s="605"/>
    </row>
    <row r="203" spans="1:15">
      <c r="A203" s="559"/>
      <c r="B203" s="560"/>
      <c r="C203" s="560"/>
      <c r="D203" s="560"/>
      <c r="E203" s="560"/>
      <c r="F203" s="560"/>
      <c r="G203" s="561"/>
      <c r="I203" s="559"/>
      <c r="J203" s="560"/>
      <c r="K203" s="560"/>
      <c r="L203" s="560"/>
      <c r="M203" s="560"/>
      <c r="N203" s="560"/>
      <c r="O203" s="605"/>
    </row>
    <row r="204" spans="1:15">
      <c r="A204" s="559"/>
      <c r="B204" s="560"/>
      <c r="C204" s="560"/>
      <c r="D204" s="560"/>
      <c r="E204" s="560"/>
      <c r="F204" s="560"/>
      <c r="G204" s="561"/>
      <c r="I204" s="559"/>
      <c r="J204" s="560"/>
      <c r="K204" s="560"/>
      <c r="L204" s="560"/>
      <c r="M204" s="560"/>
      <c r="N204" s="560"/>
      <c r="O204" s="605"/>
    </row>
    <row r="205" spans="1:15">
      <c r="A205" s="559"/>
      <c r="B205" s="560"/>
      <c r="C205" s="560"/>
      <c r="D205" s="560"/>
      <c r="E205" s="560"/>
      <c r="F205" s="560"/>
      <c r="G205" s="561"/>
      <c r="I205" s="559"/>
      <c r="J205" s="560"/>
      <c r="K205" s="560"/>
      <c r="L205" s="560"/>
      <c r="M205" s="560"/>
      <c r="N205" s="560"/>
      <c r="O205" s="605"/>
    </row>
    <row r="206" spans="1:15">
      <c r="A206" s="559"/>
      <c r="B206" s="560"/>
      <c r="C206" s="560"/>
      <c r="D206" s="560"/>
      <c r="E206" s="560"/>
      <c r="F206" s="560"/>
      <c r="G206" s="561"/>
      <c r="I206" s="559"/>
      <c r="J206" s="560"/>
      <c r="K206" s="560"/>
      <c r="L206" s="560"/>
      <c r="M206" s="560"/>
      <c r="N206" s="560"/>
      <c r="O206" s="605"/>
    </row>
    <row r="207" spans="1:15">
      <c r="A207" s="559"/>
      <c r="B207" s="560"/>
      <c r="C207" s="560"/>
      <c r="D207" s="560"/>
      <c r="E207" s="560"/>
      <c r="F207" s="560"/>
      <c r="G207" s="561"/>
      <c r="I207" s="559"/>
      <c r="J207" s="560"/>
      <c r="K207" s="560"/>
      <c r="L207" s="560"/>
      <c r="M207" s="560"/>
      <c r="N207" s="560"/>
      <c r="O207" s="605"/>
    </row>
    <row r="208" spans="1:15">
      <c r="A208" s="559"/>
      <c r="B208" s="560"/>
      <c r="C208" s="560"/>
      <c r="D208" s="560"/>
      <c r="E208" s="560"/>
      <c r="F208" s="560"/>
      <c r="G208" s="561"/>
      <c r="I208" s="559"/>
      <c r="J208" s="560"/>
      <c r="K208" s="560"/>
      <c r="L208" s="560"/>
      <c r="M208" s="560"/>
      <c r="N208" s="560"/>
      <c r="O208" s="605"/>
    </row>
    <row r="209" spans="1:15">
      <c r="A209" s="559"/>
      <c r="B209" s="560"/>
      <c r="C209" s="560"/>
      <c r="D209" s="560"/>
      <c r="E209" s="560"/>
      <c r="F209" s="560"/>
      <c r="G209" s="561"/>
      <c r="I209" s="559"/>
      <c r="J209" s="560"/>
      <c r="K209" s="560"/>
      <c r="L209" s="560"/>
      <c r="M209" s="560"/>
      <c r="N209" s="560"/>
      <c r="O209" s="605"/>
    </row>
    <row r="210" spans="1:15">
      <c r="A210" s="559"/>
      <c r="B210" s="560"/>
      <c r="C210" s="560"/>
      <c r="D210" s="560"/>
      <c r="E210" s="560"/>
      <c r="F210" s="560"/>
      <c r="G210" s="561"/>
      <c r="I210" s="559"/>
      <c r="J210" s="560"/>
      <c r="K210" s="560"/>
      <c r="L210" s="560"/>
      <c r="M210" s="560"/>
      <c r="N210" s="560"/>
      <c r="O210" s="605"/>
    </row>
    <row r="211" spans="1:15">
      <c r="A211" s="559"/>
      <c r="B211" s="560"/>
      <c r="C211" s="560"/>
      <c r="D211" s="560"/>
      <c r="E211" s="560"/>
      <c r="F211" s="560"/>
      <c r="G211" s="561"/>
      <c r="I211" s="559"/>
      <c r="J211" s="560"/>
      <c r="K211" s="560"/>
      <c r="L211" s="560"/>
      <c r="M211" s="560"/>
      <c r="N211" s="560"/>
      <c r="O211" s="605"/>
    </row>
    <row r="212" spans="1:15" ht="15" thickBot="1">
      <c r="A212" s="562"/>
      <c r="B212" s="563"/>
      <c r="C212" s="563"/>
      <c r="D212" s="563"/>
      <c r="E212" s="563"/>
      <c r="F212" s="563"/>
      <c r="G212" s="564"/>
      <c r="I212" s="562"/>
      <c r="J212" s="563"/>
      <c r="K212" s="563"/>
      <c r="L212" s="563"/>
      <c r="M212" s="563"/>
      <c r="N212" s="563"/>
      <c r="O212" s="606"/>
    </row>
    <row r="213" spans="1:15" ht="15" thickBot="1">
      <c r="A213" s="565" t="s">
        <v>382</v>
      </c>
      <c r="B213" s="566"/>
      <c r="C213" s="566"/>
      <c r="D213" s="566"/>
      <c r="E213" s="566"/>
      <c r="F213" s="566"/>
      <c r="G213" s="567"/>
      <c r="I213" s="565" t="s">
        <v>383</v>
      </c>
      <c r="J213" s="566"/>
      <c r="K213" s="566"/>
      <c r="L213" s="566"/>
      <c r="M213" s="566"/>
      <c r="N213" s="566"/>
      <c r="O213" s="567"/>
    </row>
    <row r="214" spans="1:15">
      <c r="A214" s="556"/>
      <c r="B214" s="557"/>
      <c r="C214" s="557"/>
      <c r="D214" s="557"/>
      <c r="E214" s="557"/>
      <c r="F214" s="557"/>
      <c r="G214" s="558"/>
      <c r="I214" s="556"/>
      <c r="J214" s="557"/>
      <c r="K214" s="557"/>
      <c r="L214" s="557"/>
      <c r="M214" s="557"/>
      <c r="N214" s="557"/>
      <c r="O214" s="604"/>
    </row>
    <row r="215" spans="1:15">
      <c r="A215" s="559"/>
      <c r="B215" s="560"/>
      <c r="C215" s="560"/>
      <c r="D215" s="560"/>
      <c r="E215" s="560"/>
      <c r="F215" s="560"/>
      <c r="G215" s="561"/>
      <c r="I215" s="559"/>
      <c r="J215" s="560"/>
      <c r="K215" s="560"/>
      <c r="L215" s="560"/>
      <c r="M215" s="560"/>
      <c r="N215" s="560"/>
      <c r="O215" s="605"/>
    </row>
    <row r="216" spans="1:15">
      <c r="A216" s="559"/>
      <c r="B216" s="560"/>
      <c r="C216" s="560"/>
      <c r="D216" s="560"/>
      <c r="E216" s="560"/>
      <c r="F216" s="560"/>
      <c r="G216" s="561"/>
      <c r="I216" s="559"/>
      <c r="J216" s="560"/>
      <c r="K216" s="560"/>
      <c r="L216" s="560"/>
      <c r="M216" s="560"/>
      <c r="N216" s="560"/>
      <c r="O216" s="605"/>
    </row>
    <row r="217" spans="1:15">
      <c r="A217" s="559"/>
      <c r="B217" s="560"/>
      <c r="C217" s="560"/>
      <c r="D217" s="560"/>
      <c r="E217" s="560"/>
      <c r="F217" s="560"/>
      <c r="G217" s="561"/>
      <c r="I217" s="559"/>
      <c r="J217" s="560"/>
      <c r="K217" s="560"/>
      <c r="L217" s="560"/>
      <c r="M217" s="560"/>
      <c r="N217" s="560"/>
      <c r="O217" s="605"/>
    </row>
    <row r="218" spans="1:15">
      <c r="A218" s="559"/>
      <c r="B218" s="560"/>
      <c r="C218" s="560"/>
      <c r="D218" s="560"/>
      <c r="E218" s="560"/>
      <c r="F218" s="560"/>
      <c r="G218" s="561"/>
      <c r="I218" s="559"/>
      <c r="J218" s="560"/>
      <c r="K218" s="560"/>
      <c r="L218" s="560"/>
      <c r="M218" s="560"/>
      <c r="N218" s="560"/>
      <c r="O218" s="605"/>
    </row>
    <row r="219" spans="1:15">
      <c r="A219" s="559"/>
      <c r="B219" s="560"/>
      <c r="C219" s="560"/>
      <c r="D219" s="560"/>
      <c r="E219" s="560"/>
      <c r="F219" s="560"/>
      <c r="G219" s="561"/>
      <c r="I219" s="559"/>
      <c r="J219" s="560"/>
      <c r="K219" s="560"/>
      <c r="L219" s="560"/>
      <c r="M219" s="560"/>
      <c r="N219" s="560"/>
      <c r="O219" s="605"/>
    </row>
    <row r="220" spans="1:15">
      <c r="A220" s="559"/>
      <c r="B220" s="560"/>
      <c r="C220" s="560"/>
      <c r="D220" s="560"/>
      <c r="E220" s="560"/>
      <c r="F220" s="560"/>
      <c r="G220" s="561"/>
      <c r="I220" s="559"/>
      <c r="J220" s="560"/>
      <c r="K220" s="560"/>
      <c r="L220" s="560"/>
      <c r="M220" s="560"/>
      <c r="N220" s="560"/>
      <c r="O220" s="605"/>
    </row>
    <row r="221" spans="1:15">
      <c r="A221" s="559"/>
      <c r="B221" s="560"/>
      <c r="C221" s="560"/>
      <c r="D221" s="560"/>
      <c r="E221" s="560"/>
      <c r="F221" s="560"/>
      <c r="G221" s="561"/>
      <c r="I221" s="559"/>
      <c r="J221" s="560"/>
      <c r="K221" s="560"/>
      <c r="L221" s="560"/>
      <c r="M221" s="560"/>
      <c r="N221" s="560"/>
      <c r="O221" s="605"/>
    </row>
    <row r="222" spans="1:15">
      <c r="A222" s="559"/>
      <c r="B222" s="560"/>
      <c r="C222" s="560"/>
      <c r="D222" s="560"/>
      <c r="E222" s="560"/>
      <c r="F222" s="560"/>
      <c r="G222" s="561"/>
      <c r="I222" s="559"/>
      <c r="J222" s="560"/>
      <c r="K222" s="560"/>
      <c r="L222" s="560"/>
      <c r="M222" s="560"/>
      <c r="N222" s="560"/>
      <c r="O222" s="605"/>
    </row>
    <row r="223" spans="1:15">
      <c r="A223" s="559"/>
      <c r="B223" s="560"/>
      <c r="C223" s="560"/>
      <c r="D223" s="560"/>
      <c r="E223" s="560"/>
      <c r="F223" s="560"/>
      <c r="G223" s="561"/>
      <c r="I223" s="559"/>
      <c r="J223" s="560"/>
      <c r="K223" s="560"/>
      <c r="L223" s="560"/>
      <c r="M223" s="560"/>
      <c r="N223" s="560"/>
      <c r="O223" s="605"/>
    </row>
    <row r="224" spans="1:15">
      <c r="A224" s="559"/>
      <c r="B224" s="560"/>
      <c r="C224" s="560"/>
      <c r="D224" s="560"/>
      <c r="E224" s="560"/>
      <c r="F224" s="560"/>
      <c r="G224" s="561"/>
      <c r="I224" s="559"/>
      <c r="J224" s="560"/>
      <c r="K224" s="560"/>
      <c r="L224" s="560"/>
      <c r="M224" s="560"/>
      <c r="N224" s="560"/>
      <c r="O224" s="605"/>
    </row>
    <row r="225" spans="1:15">
      <c r="A225" s="559"/>
      <c r="B225" s="560"/>
      <c r="C225" s="560"/>
      <c r="D225" s="560"/>
      <c r="E225" s="560"/>
      <c r="F225" s="560"/>
      <c r="G225" s="561"/>
      <c r="I225" s="559"/>
      <c r="J225" s="560"/>
      <c r="K225" s="560"/>
      <c r="L225" s="560"/>
      <c r="M225" s="560"/>
      <c r="N225" s="560"/>
      <c r="O225" s="605"/>
    </row>
    <row r="226" spans="1:15">
      <c r="A226" s="559"/>
      <c r="B226" s="560"/>
      <c r="C226" s="560"/>
      <c r="D226" s="560"/>
      <c r="E226" s="560"/>
      <c r="F226" s="560"/>
      <c r="G226" s="561"/>
      <c r="I226" s="559"/>
      <c r="J226" s="560"/>
      <c r="K226" s="560"/>
      <c r="L226" s="560"/>
      <c r="M226" s="560"/>
      <c r="N226" s="560"/>
      <c r="O226" s="605"/>
    </row>
    <row r="227" spans="1:15">
      <c r="A227" s="559"/>
      <c r="B227" s="560"/>
      <c r="C227" s="560"/>
      <c r="D227" s="560"/>
      <c r="E227" s="560"/>
      <c r="F227" s="560"/>
      <c r="G227" s="561"/>
      <c r="I227" s="559"/>
      <c r="J227" s="560"/>
      <c r="K227" s="560"/>
      <c r="L227" s="560"/>
      <c r="M227" s="560"/>
      <c r="N227" s="560"/>
      <c r="O227" s="605"/>
    </row>
    <row r="228" spans="1:15">
      <c r="A228" s="559"/>
      <c r="B228" s="560"/>
      <c r="C228" s="560"/>
      <c r="D228" s="560"/>
      <c r="E228" s="560"/>
      <c r="F228" s="560"/>
      <c r="G228" s="561"/>
      <c r="I228" s="559"/>
      <c r="J228" s="560"/>
      <c r="K228" s="560"/>
      <c r="L228" s="560"/>
      <c r="M228" s="560"/>
      <c r="N228" s="560"/>
      <c r="O228" s="605"/>
    </row>
    <row r="229" spans="1:15">
      <c r="A229" s="559"/>
      <c r="B229" s="560"/>
      <c r="C229" s="560"/>
      <c r="D229" s="560"/>
      <c r="E229" s="560"/>
      <c r="F229" s="560"/>
      <c r="G229" s="561"/>
      <c r="I229" s="559"/>
      <c r="J229" s="560"/>
      <c r="K229" s="560"/>
      <c r="L229" s="560"/>
      <c r="M229" s="560"/>
      <c r="N229" s="560"/>
      <c r="O229" s="605"/>
    </row>
    <row r="230" spans="1:15">
      <c r="A230" s="559"/>
      <c r="B230" s="560"/>
      <c r="C230" s="560"/>
      <c r="D230" s="560"/>
      <c r="E230" s="560"/>
      <c r="F230" s="560"/>
      <c r="G230" s="561"/>
      <c r="I230" s="559"/>
      <c r="J230" s="560"/>
      <c r="K230" s="560"/>
      <c r="L230" s="560"/>
      <c r="M230" s="560"/>
      <c r="N230" s="560"/>
      <c r="O230" s="605"/>
    </row>
    <row r="231" spans="1:15" ht="15" thickBot="1">
      <c r="A231" s="562"/>
      <c r="B231" s="563"/>
      <c r="C231" s="563"/>
      <c r="D231" s="563"/>
      <c r="E231" s="563"/>
      <c r="F231" s="563"/>
      <c r="G231" s="564"/>
      <c r="I231" s="562"/>
      <c r="J231" s="563"/>
      <c r="K231" s="563"/>
      <c r="L231" s="563"/>
      <c r="M231" s="563"/>
      <c r="N231" s="563"/>
      <c r="O231" s="606"/>
    </row>
    <row r="232" spans="1:15" ht="15" thickBot="1">
      <c r="A232" s="565" t="s">
        <v>384</v>
      </c>
      <c r="B232" s="566"/>
      <c r="C232" s="566"/>
      <c r="D232" s="566"/>
      <c r="E232" s="566"/>
      <c r="F232" s="566"/>
      <c r="G232" s="567"/>
      <c r="I232" s="565" t="s">
        <v>385</v>
      </c>
      <c r="J232" s="566"/>
      <c r="K232" s="566"/>
      <c r="L232" s="566"/>
      <c r="M232" s="566"/>
      <c r="N232" s="566"/>
      <c r="O232" s="567"/>
    </row>
    <row r="233" spans="1:15">
      <c r="A233" s="556"/>
      <c r="B233" s="557"/>
      <c r="C233" s="557"/>
      <c r="D233" s="557"/>
      <c r="E233" s="557"/>
      <c r="F233" s="557"/>
      <c r="G233" s="558"/>
      <c r="I233" s="556"/>
      <c r="J233" s="557"/>
      <c r="K233" s="557"/>
      <c r="L233" s="557"/>
      <c r="M233" s="557"/>
      <c r="N233" s="557"/>
      <c r="O233" s="558"/>
    </row>
    <row r="234" spans="1:15">
      <c r="A234" s="559"/>
      <c r="B234" s="560"/>
      <c r="C234" s="560"/>
      <c r="D234" s="560"/>
      <c r="E234" s="560"/>
      <c r="F234" s="560"/>
      <c r="G234" s="561"/>
      <c r="I234" s="559"/>
      <c r="J234" s="560"/>
      <c r="K234" s="560"/>
      <c r="L234" s="560"/>
      <c r="M234" s="560"/>
      <c r="N234" s="560"/>
      <c r="O234" s="561"/>
    </row>
    <row r="235" spans="1:15">
      <c r="A235" s="559"/>
      <c r="B235" s="560"/>
      <c r="C235" s="560"/>
      <c r="D235" s="560"/>
      <c r="E235" s="560"/>
      <c r="F235" s="560"/>
      <c r="G235" s="561"/>
      <c r="I235" s="559"/>
      <c r="J235" s="560"/>
      <c r="K235" s="560"/>
      <c r="L235" s="560"/>
      <c r="M235" s="560"/>
      <c r="N235" s="560"/>
      <c r="O235" s="561"/>
    </row>
    <row r="236" spans="1:15">
      <c r="A236" s="559"/>
      <c r="B236" s="560"/>
      <c r="C236" s="560"/>
      <c r="D236" s="560"/>
      <c r="E236" s="560"/>
      <c r="F236" s="560"/>
      <c r="G236" s="561"/>
      <c r="I236" s="559"/>
      <c r="J236" s="560"/>
      <c r="K236" s="560"/>
      <c r="L236" s="560"/>
      <c r="M236" s="560"/>
      <c r="N236" s="560"/>
      <c r="O236" s="561"/>
    </row>
    <row r="237" spans="1:15">
      <c r="A237" s="559"/>
      <c r="B237" s="560"/>
      <c r="C237" s="560"/>
      <c r="D237" s="560"/>
      <c r="E237" s="560"/>
      <c r="F237" s="560"/>
      <c r="G237" s="561"/>
      <c r="I237" s="559"/>
      <c r="J237" s="560"/>
      <c r="K237" s="560"/>
      <c r="L237" s="560"/>
      <c r="M237" s="560"/>
      <c r="N237" s="560"/>
      <c r="O237" s="561"/>
    </row>
    <row r="238" spans="1:15">
      <c r="A238" s="559"/>
      <c r="B238" s="560"/>
      <c r="C238" s="560"/>
      <c r="D238" s="560"/>
      <c r="E238" s="560"/>
      <c r="F238" s="560"/>
      <c r="G238" s="561"/>
      <c r="I238" s="559"/>
      <c r="J238" s="560"/>
      <c r="K238" s="560"/>
      <c r="L238" s="560"/>
      <c r="M238" s="560"/>
      <c r="N238" s="560"/>
      <c r="O238" s="561"/>
    </row>
    <row r="239" spans="1:15">
      <c r="A239" s="559"/>
      <c r="B239" s="560"/>
      <c r="C239" s="560"/>
      <c r="D239" s="560"/>
      <c r="E239" s="560"/>
      <c r="F239" s="560"/>
      <c r="G239" s="561"/>
      <c r="I239" s="559"/>
      <c r="J239" s="560"/>
      <c r="K239" s="560"/>
      <c r="L239" s="560"/>
      <c r="M239" s="560"/>
      <c r="N239" s="560"/>
      <c r="O239" s="561"/>
    </row>
    <row r="240" spans="1:15">
      <c r="A240" s="559"/>
      <c r="B240" s="560"/>
      <c r="C240" s="560"/>
      <c r="D240" s="560"/>
      <c r="E240" s="560"/>
      <c r="F240" s="560"/>
      <c r="G240" s="561"/>
      <c r="I240" s="559"/>
      <c r="J240" s="560"/>
      <c r="K240" s="560"/>
      <c r="L240" s="560"/>
      <c r="M240" s="560"/>
      <c r="N240" s="560"/>
      <c r="O240" s="561"/>
    </row>
    <row r="241" spans="1:15">
      <c r="A241" s="559"/>
      <c r="B241" s="560"/>
      <c r="C241" s="560"/>
      <c r="D241" s="560"/>
      <c r="E241" s="560"/>
      <c r="F241" s="560"/>
      <c r="G241" s="561"/>
      <c r="I241" s="559"/>
      <c r="J241" s="560"/>
      <c r="K241" s="560"/>
      <c r="L241" s="560"/>
      <c r="M241" s="560"/>
      <c r="N241" s="560"/>
      <c r="O241" s="561"/>
    </row>
    <row r="242" spans="1:15">
      <c r="A242" s="559"/>
      <c r="B242" s="560"/>
      <c r="C242" s="560"/>
      <c r="D242" s="560"/>
      <c r="E242" s="560"/>
      <c r="F242" s="560"/>
      <c r="G242" s="561"/>
      <c r="I242" s="559"/>
      <c r="J242" s="560"/>
      <c r="K242" s="560"/>
      <c r="L242" s="560"/>
      <c r="M242" s="560"/>
      <c r="N242" s="560"/>
      <c r="O242" s="561"/>
    </row>
    <row r="243" spans="1:15">
      <c r="A243" s="559"/>
      <c r="B243" s="560"/>
      <c r="C243" s="560"/>
      <c r="D243" s="560"/>
      <c r="E243" s="560"/>
      <c r="F243" s="560"/>
      <c r="G243" s="561"/>
      <c r="I243" s="559"/>
      <c r="J243" s="560"/>
      <c r="K243" s="560"/>
      <c r="L243" s="560"/>
      <c r="M243" s="560"/>
      <c r="N243" s="560"/>
      <c r="O243" s="561"/>
    </row>
    <row r="244" spans="1:15">
      <c r="A244" s="559"/>
      <c r="B244" s="560"/>
      <c r="C244" s="560"/>
      <c r="D244" s="560"/>
      <c r="E244" s="560"/>
      <c r="F244" s="560"/>
      <c r="G244" s="561"/>
      <c r="I244" s="559"/>
      <c r="J244" s="560"/>
      <c r="K244" s="560"/>
      <c r="L244" s="560"/>
      <c r="M244" s="560"/>
      <c r="N244" s="560"/>
      <c r="O244" s="561"/>
    </row>
    <row r="245" spans="1:15">
      <c r="A245" s="559"/>
      <c r="B245" s="560"/>
      <c r="C245" s="560"/>
      <c r="D245" s="560"/>
      <c r="E245" s="560"/>
      <c r="F245" s="560"/>
      <c r="G245" s="561"/>
      <c r="I245" s="559"/>
      <c r="J245" s="560"/>
      <c r="K245" s="560"/>
      <c r="L245" s="560"/>
      <c r="M245" s="560"/>
      <c r="N245" s="560"/>
      <c r="O245" s="561"/>
    </row>
    <row r="246" spans="1:15">
      <c r="A246" s="559"/>
      <c r="B246" s="560"/>
      <c r="C246" s="560"/>
      <c r="D246" s="560"/>
      <c r="E246" s="560"/>
      <c r="F246" s="560"/>
      <c r="G246" s="561"/>
      <c r="I246" s="559"/>
      <c r="J246" s="560"/>
      <c r="K246" s="560"/>
      <c r="L246" s="560"/>
      <c r="M246" s="560"/>
      <c r="N246" s="560"/>
      <c r="O246" s="561"/>
    </row>
    <row r="247" spans="1:15">
      <c r="A247" s="559"/>
      <c r="B247" s="560"/>
      <c r="C247" s="560"/>
      <c r="D247" s="560"/>
      <c r="E247" s="560"/>
      <c r="F247" s="560"/>
      <c r="G247" s="561"/>
      <c r="I247" s="559"/>
      <c r="J247" s="560"/>
      <c r="K247" s="560"/>
      <c r="L247" s="560"/>
      <c r="M247" s="560"/>
      <c r="N247" s="560"/>
      <c r="O247" s="561"/>
    </row>
    <row r="248" spans="1:15">
      <c r="A248" s="559"/>
      <c r="B248" s="560"/>
      <c r="C248" s="560"/>
      <c r="D248" s="560"/>
      <c r="E248" s="560"/>
      <c r="F248" s="560"/>
      <c r="G248" s="561"/>
      <c r="I248" s="559"/>
      <c r="J248" s="560"/>
      <c r="K248" s="560"/>
      <c r="L248" s="560"/>
      <c r="M248" s="560"/>
      <c r="N248" s="560"/>
      <c r="O248" s="561"/>
    </row>
    <row r="249" spans="1:15">
      <c r="A249" s="559"/>
      <c r="B249" s="560"/>
      <c r="C249" s="560"/>
      <c r="D249" s="560"/>
      <c r="E249" s="560"/>
      <c r="F249" s="560"/>
      <c r="G249" s="561"/>
      <c r="I249" s="559"/>
      <c r="J249" s="560"/>
      <c r="K249" s="560"/>
      <c r="L249" s="560"/>
      <c r="M249" s="560"/>
      <c r="N249" s="560"/>
      <c r="O249" s="561"/>
    </row>
    <row r="250" spans="1:15" ht="15" thickBot="1">
      <c r="A250" s="562"/>
      <c r="B250" s="563"/>
      <c r="C250" s="563"/>
      <c r="D250" s="563"/>
      <c r="E250" s="563"/>
      <c r="F250" s="563"/>
      <c r="G250" s="564"/>
      <c r="I250" s="562"/>
      <c r="J250" s="563"/>
      <c r="K250" s="563"/>
      <c r="L250" s="563"/>
      <c r="M250" s="563"/>
      <c r="N250" s="563"/>
      <c r="O250" s="564"/>
    </row>
    <row r="251" spans="1:15" ht="15" thickBot="1">
      <c r="A251" s="565" t="s">
        <v>386</v>
      </c>
      <c r="B251" s="566"/>
      <c r="C251" s="566"/>
      <c r="D251" s="566"/>
      <c r="E251" s="566"/>
      <c r="F251" s="566"/>
      <c r="G251" s="567"/>
      <c r="I251" s="565" t="s">
        <v>387</v>
      </c>
      <c r="J251" s="566"/>
      <c r="K251" s="566"/>
      <c r="L251" s="566"/>
      <c r="M251" s="566"/>
      <c r="N251" s="566"/>
      <c r="O251" s="567"/>
    </row>
    <row r="252" spans="1:15">
      <c r="A252" s="556"/>
      <c r="B252" s="557"/>
      <c r="C252" s="557"/>
      <c r="D252" s="557"/>
      <c r="E252" s="557"/>
      <c r="F252" s="557"/>
      <c r="G252" s="558"/>
      <c r="I252" s="556"/>
      <c r="J252" s="557"/>
      <c r="K252" s="557"/>
      <c r="L252" s="557"/>
      <c r="M252" s="557"/>
      <c r="N252" s="557"/>
      <c r="O252" s="558"/>
    </row>
    <row r="253" spans="1:15">
      <c r="A253" s="559"/>
      <c r="B253" s="560"/>
      <c r="C253" s="560"/>
      <c r="D253" s="560"/>
      <c r="E253" s="560"/>
      <c r="F253" s="560"/>
      <c r="G253" s="561"/>
      <c r="I253" s="559"/>
      <c r="J253" s="560"/>
      <c r="K253" s="560"/>
      <c r="L253" s="560"/>
      <c r="M253" s="560"/>
      <c r="N253" s="560"/>
      <c r="O253" s="561"/>
    </row>
    <row r="254" spans="1:15">
      <c r="A254" s="559"/>
      <c r="B254" s="560"/>
      <c r="C254" s="560"/>
      <c r="D254" s="560"/>
      <c r="E254" s="560"/>
      <c r="F254" s="560"/>
      <c r="G254" s="561"/>
      <c r="I254" s="559"/>
      <c r="J254" s="560"/>
      <c r="K254" s="560"/>
      <c r="L254" s="560"/>
      <c r="M254" s="560"/>
      <c r="N254" s="560"/>
      <c r="O254" s="561"/>
    </row>
    <row r="255" spans="1:15">
      <c r="A255" s="559"/>
      <c r="B255" s="560"/>
      <c r="C255" s="560"/>
      <c r="D255" s="560"/>
      <c r="E255" s="560"/>
      <c r="F255" s="560"/>
      <c r="G255" s="561"/>
      <c r="I255" s="559"/>
      <c r="J255" s="560"/>
      <c r="K255" s="560"/>
      <c r="L255" s="560"/>
      <c r="M255" s="560"/>
      <c r="N255" s="560"/>
      <c r="O255" s="561"/>
    </row>
    <row r="256" spans="1:15">
      <c r="A256" s="559"/>
      <c r="B256" s="560"/>
      <c r="C256" s="560"/>
      <c r="D256" s="560"/>
      <c r="E256" s="560"/>
      <c r="F256" s="560"/>
      <c r="G256" s="561"/>
      <c r="I256" s="559"/>
      <c r="J256" s="560"/>
      <c r="K256" s="560"/>
      <c r="L256" s="560"/>
      <c r="M256" s="560"/>
      <c r="N256" s="560"/>
      <c r="O256" s="561"/>
    </row>
    <row r="257" spans="1:15">
      <c r="A257" s="559"/>
      <c r="B257" s="560"/>
      <c r="C257" s="560"/>
      <c r="D257" s="560"/>
      <c r="E257" s="560"/>
      <c r="F257" s="560"/>
      <c r="G257" s="561"/>
      <c r="I257" s="559"/>
      <c r="J257" s="560"/>
      <c r="K257" s="560"/>
      <c r="L257" s="560"/>
      <c r="M257" s="560"/>
      <c r="N257" s="560"/>
      <c r="O257" s="561"/>
    </row>
    <row r="258" spans="1:15">
      <c r="A258" s="559"/>
      <c r="B258" s="560"/>
      <c r="C258" s="560"/>
      <c r="D258" s="560"/>
      <c r="E258" s="560"/>
      <c r="F258" s="560"/>
      <c r="G258" s="561"/>
      <c r="I258" s="559"/>
      <c r="J258" s="560"/>
      <c r="K258" s="560"/>
      <c r="L258" s="560"/>
      <c r="M258" s="560"/>
      <c r="N258" s="560"/>
      <c r="O258" s="561"/>
    </row>
    <row r="259" spans="1:15">
      <c r="A259" s="559"/>
      <c r="B259" s="560"/>
      <c r="C259" s="560"/>
      <c r="D259" s="560"/>
      <c r="E259" s="560"/>
      <c r="F259" s="560"/>
      <c r="G259" s="561"/>
      <c r="I259" s="559"/>
      <c r="J259" s="560"/>
      <c r="K259" s="560"/>
      <c r="L259" s="560"/>
      <c r="M259" s="560"/>
      <c r="N259" s="560"/>
      <c r="O259" s="561"/>
    </row>
    <row r="260" spans="1:15">
      <c r="A260" s="559"/>
      <c r="B260" s="560"/>
      <c r="C260" s="560"/>
      <c r="D260" s="560"/>
      <c r="E260" s="560"/>
      <c r="F260" s="560"/>
      <c r="G260" s="561"/>
      <c r="I260" s="559"/>
      <c r="J260" s="560"/>
      <c r="K260" s="560"/>
      <c r="L260" s="560"/>
      <c r="M260" s="560"/>
      <c r="N260" s="560"/>
      <c r="O260" s="561"/>
    </row>
    <row r="261" spans="1:15">
      <c r="A261" s="559"/>
      <c r="B261" s="560"/>
      <c r="C261" s="560"/>
      <c r="D261" s="560"/>
      <c r="E261" s="560"/>
      <c r="F261" s="560"/>
      <c r="G261" s="561"/>
      <c r="I261" s="559"/>
      <c r="J261" s="560"/>
      <c r="K261" s="560"/>
      <c r="L261" s="560"/>
      <c r="M261" s="560"/>
      <c r="N261" s="560"/>
      <c r="O261" s="561"/>
    </row>
    <row r="262" spans="1:15">
      <c r="A262" s="559"/>
      <c r="B262" s="560"/>
      <c r="C262" s="560"/>
      <c r="D262" s="560"/>
      <c r="E262" s="560"/>
      <c r="F262" s="560"/>
      <c r="G262" s="561"/>
      <c r="I262" s="559"/>
      <c r="J262" s="560"/>
      <c r="K262" s="560"/>
      <c r="L262" s="560"/>
      <c r="M262" s="560"/>
      <c r="N262" s="560"/>
      <c r="O262" s="561"/>
    </row>
    <row r="263" spans="1:15">
      <c r="A263" s="559"/>
      <c r="B263" s="560"/>
      <c r="C263" s="560"/>
      <c r="D263" s="560"/>
      <c r="E263" s="560"/>
      <c r="F263" s="560"/>
      <c r="G263" s="561"/>
      <c r="I263" s="559"/>
      <c r="J263" s="560"/>
      <c r="K263" s="560"/>
      <c r="L263" s="560"/>
      <c r="M263" s="560"/>
      <c r="N263" s="560"/>
      <c r="O263" s="561"/>
    </row>
    <row r="264" spans="1:15">
      <c r="A264" s="559"/>
      <c r="B264" s="560"/>
      <c r="C264" s="560"/>
      <c r="D264" s="560"/>
      <c r="E264" s="560"/>
      <c r="F264" s="560"/>
      <c r="G264" s="561"/>
      <c r="I264" s="559"/>
      <c r="J264" s="560"/>
      <c r="K264" s="560"/>
      <c r="L264" s="560"/>
      <c r="M264" s="560"/>
      <c r="N264" s="560"/>
      <c r="O264" s="561"/>
    </row>
    <row r="265" spans="1:15">
      <c r="A265" s="559"/>
      <c r="B265" s="560"/>
      <c r="C265" s="560"/>
      <c r="D265" s="560"/>
      <c r="E265" s="560"/>
      <c r="F265" s="560"/>
      <c r="G265" s="561"/>
      <c r="I265" s="559"/>
      <c r="J265" s="560"/>
      <c r="K265" s="560"/>
      <c r="L265" s="560"/>
      <c r="M265" s="560"/>
      <c r="N265" s="560"/>
      <c r="O265" s="561"/>
    </row>
    <row r="266" spans="1:15">
      <c r="A266" s="559"/>
      <c r="B266" s="560"/>
      <c r="C266" s="560"/>
      <c r="D266" s="560"/>
      <c r="E266" s="560"/>
      <c r="F266" s="560"/>
      <c r="G266" s="561"/>
      <c r="I266" s="559"/>
      <c r="J266" s="560"/>
      <c r="K266" s="560"/>
      <c r="L266" s="560"/>
      <c r="M266" s="560"/>
      <c r="N266" s="560"/>
      <c r="O266" s="561"/>
    </row>
    <row r="267" spans="1:15">
      <c r="A267" s="559"/>
      <c r="B267" s="560"/>
      <c r="C267" s="560"/>
      <c r="D267" s="560"/>
      <c r="E267" s="560"/>
      <c r="F267" s="560"/>
      <c r="G267" s="561"/>
      <c r="I267" s="559"/>
      <c r="J267" s="560"/>
      <c r="K267" s="560"/>
      <c r="L267" s="560"/>
      <c r="M267" s="560"/>
      <c r="N267" s="560"/>
      <c r="O267" s="561"/>
    </row>
    <row r="268" spans="1:15">
      <c r="A268" s="559"/>
      <c r="B268" s="560"/>
      <c r="C268" s="560"/>
      <c r="D268" s="560"/>
      <c r="E268" s="560"/>
      <c r="F268" s="560"/>
      <c r="G268" s="561"/>
      <c r="I268" s="559"/>
      <c r="J268" s="560"/>
      <c r="K268" s="560"/>
      <c r="L268" s="560"/>
      <c r="M268" s="560"/>
      <c r="N268" s="560"/>
      <c r="O268" s="561"/>
    </row>
    <row r="269" spans="1:15" ht="15" thickBot="1">
      <c r="A269" s="562"/>
      <c r="B269" s="563"/>
      <c r="C269" s="563"/>
      <c r="D269" s="563"/>
      <c r="E269" s="563"/>
      <c r="F269" s="563"/>
      <c r="G269" s="564"/>
      <c r="I269" s="562"/>
      <c r="J269" s="563"/>
      <c r="K269" s="563"/>
      <c r="L269" s="563"/>
      <c r="M269" s="563"/>
      <c r="N269" s="563"/>
      <c r="O269" s="564"/>
    </row>
    <row r="270" spans="1:15" ht="15" thickBot="1">
      <c r="A270" s="565" t="s">
        <v>388</v>
      </c>
      <c r="B270" s="566"/>
      <c r="C270" s="566"/>
      <c r="D270" s="566"/>
      <c r="E270" s="566"/>
      <c r="F270" s="566"/>
      <c r="G270" s="567"/>
      <c r="I270" s="565" t="s">
        <v>389</v>
      </c>
      <c r="J270" s="566"/>
      <c r="K270" s="566"/>
      <c r="L270" s="566"/>
      <c r="M270" s="566"/>
      <c r="N270" s="566"/>
      <c r="O270" s="567"/>
    </row>
    <row r="271" spans="1:15">
      <c r="A271" s="556"/>
      <c r="B271" s="557"/>
      <c r="C271" s="557"/>
      <c r="D271" s="557"/>
      <c r="E271" s="557"/>
      <c r="F271" s="557"/>
      <c r="G271" s="558"/>
      <c r="I271" s="556"/>
      <c r="J271" s="557"/>
      <c r="K271" s="557"/>
      <c r="L271" s="557"/>
      <c r="M271" s="557"/>
      <c r="N271" s="557"/>
      <c r="O271" s="558"/>
    </row>
    <row r="272" spans="1:15">
      <c r="A272" s="559"/>
      <c r="B272" s="560"/>
      <c r="C272" s="560"/>
      <c r="D272" s="560"/>
      <c r="E272" s="560"/>
      <c r="F272" s="560"/>
      <c r="G272" s="561"/>
      <c r="I272" s="559"/>
      <c r="J272" s="560"/>
      <c r="K272" s="560"/>
      <c r="L272" s="560"/>
      <c r="M272" s="560"/>
      <c r="N272" s="560"/>
      <c r="O272" s="561"/>
    </row>
    <row r="273" spans="1:15">
      <c r="A273" s="559"/>
      <c r="B273" s="560"/>
      <c r="C273" s="560"/>
      <c r="D273" s="560"/>
      <c r="E273" s="560"/>
      <c r="F273" s="560"/>
      <c r="G273" s="561"/>
      <c r="I273" s="559"/>
      <c r="J273" s="560"/>
      <c r="K273" s="560"/>
      <c r="L273" s="560"/>
      <c r="M273" s="560"/>
      <c r="N273" s="560"/>
      <c r="O273" s="561"/>
    </row>
    <row r="274" spans="1:15">
      <c r="A274" s="559"/>
      <c r="B274" s="560"/>
      <c r="C274" s="560"/>
      <c r="D274" s="560"/>
      <c r="E274" s="560"/>
      <c r="F274" s="560"/>
      <c r="G274" s="561"/>
      <c r="I274" s="559"/>
      <c r="J274" s="560"/>
      <c r="K274" s="560"/>
      <c r="L274" s="560"/>
      <c r="M274" s="560"/>
      <c r="N274" s="560"/>
      <c r="O274" s="561"/>
    </row>
    <row r="275" spans="1:15">
      <c r="A275" s="559"/>
      <c r="B275" s="560"/>
      <c r="C275" s="560"/>
      <c r="D275" s="560"/>
      <c r="E275" s="560"/>
      <c r="F275" s="560"/>
      <c r="G275" s="561"/>
      <c r="I275" s="559"/>
      <c r="J275" s="560"/>
      <c r="K275" s="560"/>
      <c r="L275" s="560"/>
      <c r="M275" s="560"/>
      <c r="N275" s="560"/>
      <c r="O275" s="561"/>
    </row>
    <row r="276" spans="1:15">
      <c r="A276" s="559"/>
      <c r="B276" s="560"/>
      <c r="C276" s="560"/>
      <c r="D276" s="560"/>
      <c r="E276" s="560"/>
      <c r="F276" s="560"/>
      <c r="G276" s="561"/>
      <c r="I276" s="559"/>
      <c r="J276" s="560"/>
      <c r="K276" s="560"/>
      <c r="L276" s="560"/>
      <c r="M276" s="560"/>
      <c r="N276" s="560"/>
      <c r="O276" s="561"/>
    </row>
    <row r="277" spans="1:15">
      <c r="A277" s="559"/>
      <c r="B277" s="560"/>
      <c r="C277" s="560"/>
      <c r="D277" s="560"/>
      <c r="E277" s="560"/>
      <c r="F277" s="560"/>
      <c r="G277" s="561"/>
      <c r="I277" s="559"/>
      <c r="J277" s="560"/>
      <c r="K277" s="560"/>
      <c r="L277" s="560"/>
      <c r="M277" s="560"/>
      <c r="N277" s="560"/>
      <c r="O277" s="561"/>
    </row>
    <row r="278" spans="1:15">
      <c r="A278" s="559"/>
      <c r="B278" s="560"/>
      <c r="C278" s="560"/>
      <c r="D278" s="560"/>
      <c r="E278" s="560"/>
      <c r="F278" s="560"/>
      <c r="G278" s="561"/>
      <c r="I278" s="559"/>
      <c r="J278" s="560"/>
      <c r="K278" s="560"/>
      <c r="L278" s="560"/>
      <c r="M278" s="560"/>
      <c r="N278" s="560"/>
      <c r="O278" s="561"/>
    </row>
    <row r="279" spans="1:15">
      <c r="A279" s="559"/>
      <c r="B279" s="560"/>
      <c r="C279" s="560"/>
      <c r="D279" s="560"/>
      <c r="E279" s="560"/>
      <c r="F279" s="560"/>
      <c r="G279" s="561"/>
      <c r="I279" s="559"/>
      <c r="J279" s="560"/>
      <c r="K279" s="560"/>
      <c r="L279" s="560"/>
      <c r="M279" s="560"/>
      <c r="N279" s="560"/>
      <c r="O279" s="561"/>
    </row>
    <row r="280" spans="1:15">
      <c r="A280" s="559"/>
      <c r="B280" s="560"/>
      <c r="C280" s="560"/>
      <c r="D280" s="560"/>
      <c r="E280" s="560"/>
      <c r="F280" s="560"/>
      <c r="G280" s="561"/>
      <c r="I280" s="559"/>
      <c r="J280" s="560"/>
      <c r="K280" s="560"/>
      <c r="L280" s="560"/>
      <c r="M280" s="560"/>
      <c r="N280" s="560"/>
      <c r="O280" s="561"/>
    </row>
    <row r="281" spans="1:15">
      <c r="A281" s="559"/>
      <c r="B281" s="560"/>
      <c r="C281" s="560"/>
      <c r="D281" s="560"/>
      <c r="E281" s="560"/>
      <c r="F281" s="560"/>
      <c r="G281" s="561"/>
      <c r="I281" s="559"/>
      <c r="J281" s="560"/>
      <c r="K281" s="560"/>
      <c r="L281" s="560"/>
      <c r="M281" s="560"/>
      <c r="N281" s="560"/>
      <c r="O281" s="561"/>
    </row>
    <row r="282" spans="1:15">
      <c r="A282" s="559"/>
      <c r="B282" s="560"/>
      <c r="C282" s="560"/>
      <c r="D282" s="560"/>
      <c r="E282" s="560"/>
      <c r="F282" s="560"/>
      <c r="G282" s="561"/>
      <c r="I282" s="559"/>
      <c r="J282" s="560"/>
      <c r="K282" s="560"/>
      <c r="L282" s="560"/>
      <c r="M282" s="560"/>
      <c r="N282" s="560"/>
      <c r="O282" s="561"/>
    </row>
    <row r="283" spans="1:15">
      <c r="A283" s="559"/>
      <c r="B283" s="560"/>
      <c r="C283" s="560"/>
      <c r="D283" s="560"/>
      <c r="E283" s="560"/>
      <c r="F283" s="560"/>
      <c r="G283" s="561"/>
      <c r="I283" s="559"/>
      <c r="J283" s="560"/>
      <c r="K283" s="560"/>
      <c r="L283" s="560"/>
      <c r="M283" s="560"/>
      <c r="N283" s="560"/>
      <c r="O283" s="561"/>
    </row>
    <row r="284" spans="1:15">
      <c r="A284" s="559"/>
      <c r="B284" s="560"/>
      <c r="C284" s="560"/>
      <c r="D284" s="560"/>
      <c r="E284" s="560"/>
      <c r="F284" s="560"/>
      <c r="G284" s="561"/>
      <c r="I284" s="559"/>
      <c r="J284" s="560"/>
      <c r="K284" s="560"/>
      <c r="L284" s="560"/>
      <c r="M284" s="560"/>
      <c r="N284" s="560"/>
      <c r="O284" s="561"/>
    </row>
    <row r="285" spans="1:15">
      <c r="A285" s="559"/>
      <c r="B285" s="560"/>
      <c r="C285" s="560"/>
      <c r="D285" s="560"/>
      <c r="E285" s="560"/>
      <c r="F285" s="560"/>
      <c r="G285" s="561"/>
      <c r="I285" s="559"/>
      <c r="J285" s="560"/>
      <c r="K285" s="560"/>
      <c r="L285" s="560"/>
      <c r="M285" s="560"/>
      <c r="N285" s="560"/>
      <c r="O285" s="561"/>
    </row>
    <row r="286" spans="1:15">
      <c r="A286" s="559"/>
      <c r="B286" s="560"/>
      <c r="C286" s="560"/>
      <c r="D286" s="560"/>
      <c r="E286" s="560"/>
      <c r="F286" s="560"/>
      <c r="G286" s="561"/>
      <c r="I286" s="559"/>
      <c r="J286" s="560"/>
      <c r="K286" s="560"/>
      <c r="L286" s="560"/>
      <c r="M286" s="560"/>
      <c r="N286" s="560"/>
      <c r="O286" s="561"/>
    </row>
    <row r="287" spans="1:15">
      <c r="A287" s="559"/>
      <c r="B287" s="560"/>
      <c r="C287" s="560"/>
      <c r="D287" s="560"/>
      <c r="E287" s="560"/>
      <c r="F287" s="560"/>
      <c r="G287" s="561"/>
      <c r="I287" s="559"/>
      <c r="J287" s="560"/>
      <c r="K287" s="560"/>
      <c r="L287" s="560"/>
      <c r="M287" s="560"/>
      <c r="N287" s="560"/>
      <c r="O287" s="561"/>
    </row>
    <row r="288" spans="1:15" ht="15" thickBot="1">
      <c r="A288" s="562"/>
      <c r="B288" s="563"/>
      <c r="C288" s="563"/>
      <c r="D288" s="563"/>
      <c r="E288" s="563"/>
      <c r="F288" s="563"/>
      <c r="G288" s="564"/>
      <c r="I288" s="562"/>
      <c r="J288" s="563"/>
      <c r="K288" s="563"/>
      <c r="L288" s="563"/>
      <c r="M288" s="563"/>
      <c r="N288" s="563"/>
      <c r="O288" s="564"/>
    </row>
    <row r="289" spans="1:15" ht="15" thickBot="1">
      <c r="A289" s="565" t="s">
        <v>390</v>
      </c>
      <c r="B289" s="566"/>
      <c r="C289" s="566"/>
      <c r="D289" s="566"/>
      <c r="E289" s="566"/>
      <c r="F289" s="566"/>
      <c r="G289" s="567"/>
      <c r="I289" s="565" t="s">
        <v>391</v>
      </c>
      <c r="J289" s="566"/>
      <c r="K289" s="566"/>
      <c r="L289" s="566"/>
      <c r="M289" s="566"/>
      <c r="N289" s="566"/>
      <c r="O289" s="567"/>
    </row>
    <row r="290" spans="1:15">
      <c r="A290" s="556"/>
      <c r="B290" s="557"/>
      <c r="C290" s="557"/>
      <c r="D290" s="557"/>
      <c r="E290" s="557"/>
      <c r="F290" s="557"/>
      <c r="G290" s="558"/>
    </row>
    <row r="291" spans="1:15">
      <c r="A291" s="559"/>
      <c r="B291" s="560"/>
      <c r="C291" s="560"/>
      <c r="D291" s="560"/>
      <c r="E291" s="560"/>
      <c r="F291" s="560"/>
      <c r="G291" s="561"/>
    </row>
    <row r="292" spans="1:15">
      <c r="A292" s="559"/>
      <c r="B292" s="560"/>
      <c r="C292" s="560"/>
      <c r="D292" s="560"/>
      <c r="E292" s="560"/>
      <c r="F292" s="560"/>
      <c r="G292" s="561"/>
    </row>
    <row r="293" spans="1:15">
      <c r="A293" s="559"/>
      <c r="B293" s="560"/>
      <c r="C293" s="560"/>
      <c r="D293" s="560"/>
      <c r="E293" s="560"/>
      <c r="F293" s="560"/>
      <c r="G293" s="561"/>
    </row>
    <row r="294" spans="1:15">
      <c r="A294" s="559"/>
      <c r="B294" s="560"/>
      <c r="C294" s="560"/>
      <c r="D294" s="560"/>
      <c r="E294" s="560"/>
      <c r="F294" s="560"/>
      <c r="G294" s="561"/>
    </row>
    <row r="295" spans="1:15">
      <c r="A295" s="559"/>
      <c r="B295" s="560"/>
      <c r="C295" s="560"/>
      <c r="D295" s="560"/>
      <c r="E295" s="560"/>
      <c r="F295" s="560"/>
      <c r="G295" s="561"/>
    </row>
    <row r="296" spans="1:15">
      <c r="A296" s="559"/>
      <c r="B296" s="560"/>
      <c r="C296" s="560"/>
      <c r="D296" s="560"/>
      <c r="E296" s="560"/>
      <c r="F296" s="560"/>
      <c r="G296" s="561"/>
    </row>
    <row r="297" spans="1:15">
      <c r="A297" s="559"/>
      <c r="B297" s="560"/>
      <c r="C297" s="560"/>
      <c r="D297" s="560"/>
      <c r="E297" s="560"/>
      <c r="F297" s="560"/>
      <c r="G297" s="561"/>
    </row>
    <row r="298" spans="1:15">
      <c r="A298" s="559"/>
      <c r="B298" s="560"/>
      <c r="C298" s="560"/>
      <c r="D298" s="560"/>
      <c r="E298" s="560"/>
      <c r="F298" s="560"/>
      <c r="G298" s="561"/>
    </row>
    <row r="299" spans="1:15">
      <c r="A299" s="559"/>
      <c r="B299" s="560"/>
      <c r="C299" s="560"/>
      <c r="D299" s="560"/>
      <c r="E299" s="560"/>
      <c r="F299" s="560"/>
      <c r="G299" s="561"/>
    </row>
    <row r="300" spans="1:15">
      <c r="A300" s="559"/>
      <c r="B300" s="560"/>
      <c r="C300" s="560"/>
      <c r="D300" s="560"/>
      <c r="E300" s="560"/>
      <c r="F300" s="560"/>
      <c r="G300" s="561"/>
    </row>
    <row r="301" spans="1:15">
      <c r="A301" s="559"/>
      <c r="B301" s="560"/>
      <c r="C301" s="560"/>
      <c r="D301" s="560"/>
      <c r="E301" s="560"/>
      <c r="F301" s="560"/>
      <c r="G301" s="561"/>
    </row>
    <row r="302" spans="1:15">
      <c r="A302" s="559"/>
      <c r="B302" s="560"/>
      <c r="C302" s="560"/>
      <c r="D302" s="560"/>
      <c r="E302" s="560"/>
      <c r="F302" s="560"/>
      <c r="G302" s="561"/>
    </row>
    <row r="303" spans="1:15">
      <c r="A303" s="559"/>
      <c r="B303" s="560"/>
      <c r="C303" s="560"/>
      <c r="D303" s="560"/>
      <c r="E303" s="560"/>
      <c r="F303" s="560"/>
      <c r="G303" s="561"/>
    </row>
    <row r="304" spans="1:15">
      <c r="A304" s="559"/>
      <c r="B304" s="560"/>
      <c r="C304" s="560"/>
      <c r="D304" s="560"/>
      <c r="E304" s="560"/>
      <c r="F304" s="560"/>
      <c r="G304" s="561"/>
    </row>
    <row r="305" spans="1:7">
      <c r="A305" s="559"/>
      <c r="B305" s="560"/>
      <c r="C305" s="560"/>
      <c r="D305" s="560"/>
      <c r="E305" s="560"/>
      <c r="F305" s="560"/>
      <c r="G305" s="561"/>
    </row>
    <row r="306" spans="1:7">
      <c r="A306" s="559"/>
      <c r="B306" s="560"/>
      <c r="C306" s="560"/>
      <c r="D306" s="560"/>
      <c r="E306" s="560"/>
      <c r="F306" s="560"/>
      <c r="G306" s="561"/>
    </row>
    <row r="307" spans="1:7" ht="15" thickBot="1">
      <c r="A307" s="562"/>
      <c r="B307" s="563"/>
      <c r="C307" s="563"/>
      <c r="D307" s="563"/>
      <c r="E307" s="563"/>
      <c r="F307" s="563"/>
      <c r="G307" s="564"/>
    </row>
    <row r="308" spans="1:7" ht="29.4" customHeight="1" thickBot="1">
      <c r="A308" s="607" t="s">
        <v>470</v>
      </c>
      <c r="B308" s="608"/>
      <c r="C308" s="608"/>
      <c r="D308" s="608"/>
      <c r="E308" s="608"/>
      <c r="F308" s="608"/>
      <c r="G308" s="609"/>
    </row>
  </sheetData>
  <mergeCells count="62">
    <mergeCell ref="A290:G307"/>
    <mergeCell ref="A308:G308"/>
    <mergeCell ref="I271:O288"/>
    <mergeCell ref="I289:O289"/>
    <mergeCell ref="I251:O251"/>
    <mergeCell ref="A252:G269"/>
    <mergeCell ref="I252:O269"/>
    <mergeCell ref="A270:G270"/>
    <mergeCell ref="I270:O270"/>
    <mergeCell ref="A251:G251"/>
    <mergeCell ref="A271:G288"/>
    <mergeCell ref="A289:G289"/>
    <mergeCell ref="I214:O231"/>
    <mergeCell ref="A232:G232"/>
    <mergeCell ref="I232:O232"/>
    <mergeCell ref="A233:G250"/>
    <mergeCell ref="I233:O250"/>
    <mergeCell ref="A214:G231"/>
    <mergeCell ref="I194:O194"/>
    <mergeCell ref="A195:G212"/>
    <mergeCell ref="I195:O212"/>
    <mergeCell ref="A213:G213"/>
    <mergeCell ref="I213:O213"/>
    <mergeCell ref="A194:G194"/>
    <mergeCell ref="I156:O174"/>
    <mergeCell ref="A175:G175"/>
    <mergeCell ref="I175:O175"/>
    <mergeCell ref="A176:G193"/>
    <mergeCell ref="I176:O193"/>
    <mergeCell ref="A156:G174"/>
    <mergeCell ref="I136:O136"/>
    <mergeCell ref="A137:G154"/>
    <mergeCell ref="I137:O154"/>
    <mergeCell ref="A155:G155"/>
    <mergeCell ref="I155:O155"/>
    <mergeCell ref="A136:G136"/>
    <mergeCell ref="I98:O115"/>
    <mergeCell ref="A116:G116"/>
    <mergeCell ref="I116:O116"/>
    <mergeCell ref="A117:G135"/>
    <mergeCell ref="I117:O135"/>
    <mergeCell ref="A98:G115"/>
    <mergeCell ref="I77:O77"/>
    <mergeCell ref="A78:G96"/>
    <mergeCell ref="I78:O96"/>
    <mergeCell ref="A97:G97"/>
    <mergeCell ref="I97:O97"/>
    <mergeCell ref="A77:G77"/>
    <mergeCell ref="I39:O57"/>
    <mergeCell ref="A58:G58"/>
    <mergeCell ref="I58:O58"/>
    <mergeCell ref="A59:G76"/>
    <mergeCell ref="I59:O76"/>
    <mergeCell ref="A39:G57"/>
    <mergeCell ref="I1:O18"/>
    <mergeCell ref="I19:O19"/>
    <mergeCell ref="A20:G37"/>
    <mergeCell ref="I20:O37"/>
    <mergeCell ref="A38:G38"/>
    <mergeCell ref="I38:O38"/>
    <mergeCell ref="A1:G18"/>
    <mergeCell ref="A19:G19"/>
  </mergeCells>
  <phoneticPr fontId="12" type="noConversion"/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6">
    <tabColor theme="9" tint="0.39997558519241921"/>
  </sheetPr>
  <dimension ref="A1:B240"/>
  <sheetViews>
    <sheetView workbookViewId="0">
      <selection activeCell="B2" sqref="B2"/>
    </sheetView>
    <sheetView workbookViewId="1"/>
  </sheetViews>
  <sheetFormatPr defaultRowHeight="14.4"/>
  <cols>
    <col min="1" max="1" width="44.33203125" customWidth="1" collapsed="1"/>
    <col min="2" max="2" width="32.44140625" customWidth="1" collapsed="1"/>
  </cols>
  <sheetData>
    <row r="1" spans="1:2">
      <c r="A1" t="s">
        <v>270</v>
      </c>
      <c r="B1" t="s">
        <v>272</v>
      </c>
    </row>
    <row r="2" spans="1:2">
      <c r="A2" t="s">
        <v>34</v>
      </c>
      <c r="B2" t="s">
        <v>278</v>
      </c>
    </row>
    <row r="3" spans="1:2">
      <c r="A3" t="s">
        <v>35</v>
      </c>
      <c r="B3" t="s">
        <v>279</v>
      </c>
    </row>
    <row r="4" spans="1:2">
      <c r="A4" t="s">
        <v>36</v>
      </c>
      <c r="B4" t="s">
        <v>280</v>
      </c>
    </row>
    <row r="5" spans="1:2">
      <c r="A5" t="s">
        <v>37</v>
      </c>
      <c r="B5" t="s">
        <v>281</v>
      </c>
    </row>
    <row r="6" spans="1:2">
      <c r="A6" t="s">
        <v>38</v>
      </c>
      <c r="B6" t="s">
        <v>273</v>
      </c>
    </row>
    <row r="7" spans="1:2">
      <c r="A7" t="s">
        <v>39</v>
      </c>
      <c r="B7" t="s">
        <v>277</v>
      </c>
    </row>
    <row r="8" spans="1:2">
      <c r="A8" t="s">
        <v>40</v>
      </c>
      <c r="B8" t="s">
        <v>274</v>
      </c>
    </row>
    <row r="9" spans="1:2">
      <c r="A9" t="s">
        <v>41</v>
      </c>
      <c r="B9" t="s">
        <v>282</v>
      </c>
    </row>
    <row r="10" spans="1:2">
      <c r="A10" t="s">
        <v>42</v>
      </c>
      <c r="B10" t="s">
        <v>276</v>
      </c>
    </row>
    <row r="11" spans="1:2">
      <c r="A11" t="s">
        <v>43</v>
      </c>
      <c r="B11" t="s">
        <v>283</v>
      </c>
    </row>
    <row r="12" spans="1:2">
      <c r="A12" t="s">
        <v>44</v>
      </c>
      <c r="B12" t="s">
        <v>275</v>
      </c>
    </row>
    <row r="13" spans="1:2">
      <c r="A13" t="s">
        <v>45</v>
      </c>
      <c r="B13" t="s">
        <v>284</v>
      </c>
    </row>
    <row r="14" spans="1:2">
      <c r="A14" t="s">
        <v>46</v>
      </c>
      <c r="B14" t="s">
        <v>285</v>
      </c>
    </row>
    <row r="15" spans="1:2">
      <c r="A15" t="s">
        <v>47</v>
      </c>
      <c r="B15" t="s">
        <v>286</v>
      </c>
    </row>
    <row r="16" spans="1:2">
      <c r="A16" t="s">
        <v>48</v>
      </c>
      <c r="B16" t="s">
        <v>287</v>
      </c>
    </row>
    <row r="17" spans="1:2">
      <c r="A17" t="s">
        <v>49</v>
      </c>
      <c r="B17" t="s">
        <v>288</v>
      </c>
    </row>
    <row r="18" spans="1:2">
      <c r="A18" t="s">
        <v>50</v>
      </c>
    </row>
    <row r="19" spans="1:2">
      <c r="A19" t="s">
        <v>51</v>
      </c>
    </row>
    <row r="20" spans="1:2">
      <c r="A20" t="s">
        <v>52</v>
      </c>
    </row>
    <row r="21" spans="1:2">
      <c r="A21" t="s">
        <v>53</v>
      </c>
    </row>
    <row r="22" spans="1:2">
      <c r="A22" t="s">
        <v>54</v>
      </c>
    </row>
    <row r="23" spans="1:2">
      <c r="A23" t="s">
        <v>55</v>
      </c>
    </row>
    <row r="24" spans="1:2">
      <c r="A24" t="s">
        <v>56</v>
      </c>
    </row>
    <row r="25" spans="1:2">
      <c r="A25" t="s">
        <v>57</v>
      </c>
    </row>
    <row r="26" spans="1:2">
      <c r="A26" t="s">
        <v>58</v>
      </c>
    </row>
    <row r="27" spans="1:2">
      <c r="A27" t="s">
        <v>59</v>
      </c>
    </row>
    <row r="28" spans="1:2">
      <c r="A28" t="s">
        <v>60</v>
      </c>
    </row>
    <row r="29" spans="1:2">
      <c r="A29" t="s">
        <v>61</v>
      </c>
    </row>
    <row r="30" spans="1:2">
      <c r="A30" t="s">
        <v>62</v>
      </c>
    </row>
    <row r="31" spans="1:2">
      <c r="A31" t="s">
        <v>63</v>
      </c>
    </row>
    <row r="32" spans="1:2">
      <c r="A32" t="s">
        <v>64</v>
      </c>
    </row>
    <row r="33" spans="1:1">
      <c r="A33" t="s">
        <v>65</v>
      </c>
    </row>
    <row r="34" spans="1:1">
      <c r="A34" t="s">
        <v>66</v>
      </c>
    </row>
    <row r="35" spans="1:1">
      <c r="A35" t="s">
        <v>67</v>
      </c>
    </row>
    <row r="36" spans="1:1">
      <c r="A36" t="s">
        <v>68</v>
      </c>
    </row>
    <row r="37" spans="1:1">
      <c r="A37" t="s">
        <v>69</v>
      </c>
    </row>
    <row r="38" spans="1:1">
      <c r="A38" t="s">
        <v>70</v>
      </c>
    </row>
    <row r="39" spans="1:1">
      <c r="A39" t="s">
        <v>71</v>
      </c>
    </row>
    <row r="40" spans="1:1">
      <c r="A40" t="s">
        <v>72</v>
      </c>
    </row>
    <row r="41" spans="1:1">
      <c r="A41" t="s">
        <v>73</v>
      </c>
    </row>
    <row r="42" spans="1:1">
      <c r="A42" t="s">
        <v>74</v>
      </c>
    </row>
    <row r="43" spans="1:1">
      <c r="A43" t="s">
        <v>75</v>
      </c>
    </row>
    <row r="44" spans="1:1">
      <c r="A44" t="s">
        <v>76</v>
      </c>
    </row>
    <row r="45" spans="1:1">
      <c r="A45" t="s">
        <v>77</v>
      </c>
    </row>
    <row r="46" spans="1:1">
      <c r="A46" t="s">
        <v>78</v>
      </c>
    </row>
    <row r="47" spans="1:1">
      <c r="A47" t="s">
        <v>79</v>
      </c>
    </row>
    <row r="48" spans="1:1">
      <c r="A48" t="s">
        <v>80</v>
      </c>
    </row>
    <row r="49" spans="1:1">
      <c r="A49" t="s">
        <v>81</v>
      </c>
    </row>
    <row r="50" spans="1:1">
      <c r="A50" t="s">
        <v>82</v>
      </c>
    </row>
    <row r="51" spans="1:1">
      <c r="A51" t="s">
        <v>83</v>
      </c>
    </row>
    <row r="52" spans="1:1">
      <c r="A52" t="s">
        <v>84</v>
      </c>
    </row>
    <row r="53" spans="1:1">
      <c r="A53" t="s">
        <v>85</v>
      </c>
    </row>
    <row r="54" spans="1:1">
      <c r="A54" t="s">
        <v>86</v>
      </c>
    </row>
    <row r="55" spans="1:1">
      <c r="A55" t="s">
        <v>87</v>
      </c>
    </row>
    <row r="56" spans="1:1">
      <c r="A56" t="s">
        <v>88</v>
      </c>
    </row>
    <row r="57" spans="1:1">
      <c r="A57" t="s">
        <v>89</v>
      </c>
    </row>
    <row r="58" spans="1:1">
      <c r="A58" t="s">
        <v>90</v>
      </c>
    </row>
    <row r="59" spans="1:1">
      <c r="A59" t="s">
        <v>91</v>
      </c>
    </row>
    <row r="60" spans="1:1">
      <c r="A60" t="s">
        <v>92</v>
      </c>
    </row>
    <row r="61" spans="1:1">
      <c r="A61" t="s">
        <v>93</v>
      </c>
    </row>
    <row r="62" spans="1:1">
      <c r="A62" t="s">
        <v>94</v>
      </c>
    </row>
    <row r="63" spans="1:1">
      <c r="A63" t="s">
        <v>95</v>
      </c>
    </row>
    <row r="64" spans="1:1">
      <c r="A64" t="s">
        <v>96</v>
      </c>
    </row>
    <row r="65" spans="1:1">
      <c r="A65" t="s">
        <v>97</v>
      </c>
    </row>
    <row r="66" spans="1:1">
      <c r="A66" t="s">
        <v>98</v>
      </c>
    </row>
    <row r="67" spans="1:1">
      <c r="A67" t="s">
        <v>99</v>
      </c>
    </row>
    <row r="68" spans="1:1">
      <c r="A68" t="s">
        <v>100</v>
      </c>
    </row>
    <row r="69" spans="1:1">
      <c r="A69" t="s">
        <v>101</v>
      </c>
    </row>
    <row r="70" spans="1:1">
      <c r="A70" t="s">
        <v>102</v>
      </c>
    </row>
    <row r="71" spans="1:1">
      <c r="A71" t="s">
        <v>103</v>
      </c>
    </row>
    <row r="72" spans="1:1">
      <c r="A72" t="s">
        <v>104</v>
      </c>
    </row>
    <row r="73" spans="1:1">
      <c r="A73" t="s">
        <v>105</v>
      </c>
    </row>
    <row r="74" spans="1:1">
      <c r="A74" t="s">
        <v>106</v>
      </c>
    </row>
    <row r="75" spans="1:1">
      <c r="A75" t="s">
        <v>107</v>
      </c>
    </row>
    <row r="76" spans="1:1">
      <c r="A76" t="s">
        <v>108</v>
      </c>
    </row>
    <row r="77" spans="1:1">
      <c r="A77" t="s">
        <v>109</v>
      </c>
    </row>
    <row r="78" spans="1:1">
      <c r="A78" t="s">
        <v>110</v>
      </c>
    </row>
    <row r="79" spans="1:1">
      <c r="A79" t="s">
        <v>111</v>
      </c>
    </row>
    <row r="80" spans="1:1">
      <c r="A80" t="s">
        <v>112</v>
      </c>
    </row>
    <row r="81" spans="1:1">
      <c r="A81" t="s">
        <v>113</v>
      </c>
    </row>
    <row r="82" spans="1:1">
      <c r="A82" t="s">
        <v>114</v>
      </c>
    </row>
    <row r="83" spans="1:1">
      <c r="A83" t="s">
        <v>115</v>
      </c>
    </row>
    <row r="84" spans="1:1">
      <c r="A84" t="s">
        <v>116</v>
      </c>
    </row>
    <row r="85" spans="1:1">
      <c r="A85" t="s">
        <v>117</v>
      </c>
    </row>
    <row r="86" spans="1:1">
      <c r="A86" t="s">
        <v>118</v>
      </c>
    </row>
    <row r="87" spans="1:1">
      <c r="A87" t="s">
        <v>119</v>
      </c>
    </row>
    <row r="88" spans="1:1">
      <c r="A88" t="s">
        <v>120</v>
      </c>
    </row>
    <row r="89" spans="1:1">
      <c r="A89" t="s">
        <v>121</v>
      </c>
    </row>
    <row r="90" spans="1:1">
      <c r="A90" t="s">
        <v>122</v>
      </c>
    </row>
    <row r="91" spans="1:1">
      <c r="A91" t="s">
        <v>123</v>
      </c>
    </row>
    <row r="92" spans="1:1">
      <c r="A92" t="s">
        <v>124</v>
      </c>
    </row>
    <row r="93" spans="1:1">
      <c r="A93" t="s">
        <v>125</v>
      </c>
    </row>
    <row r="94" spans="1:1">
      <c r="A94" t="s">
        <v>126</v>
      </c>
    </row>
    <row r="95" spans="1:1">
      <c r="A95" t="s">
        <v>127</v>
      </c>
    </row>
    <row r="96" spans="1:1">
      <c r="A96" t="s">
        <v>128</v>
      </c>
    </row>
    <row r="97" spans="1:1">
      <c r="A97" t="s">
        <v>129</v>
      </c>
    </row>
    <row r="98" spans="1:1">
      <c r="A98" t="s">
        <v>130</v>
      </c>
    </row>
    <row r="99" spans="1:1">
      <c r="A99" t="s">
        <v>131</v>
      </c>
    </row>
    <row r="100" spans="1:1">
      <c r="A100" t="s">
        <v>132</v>
      </c>
    </row>
    <row r="101" spans="1:1">
      <c r="A101" t="s">
        <v>133</v>
      </c>
    </row>
    <row r="102" spans="1:1">
      <c r="A102" t="s">
        <v>134</v>
      </c>
    </row>
    <row r="103" spans="1:1">
      <c r="A103" t="s">
        <v>135</v>
      </c>
    </row>
    <row r="104" spans="1:1">
      <c r="A104" t="s">
        <v>136</v>
      </c>
    </row>
    <row r="105" spans="1:1">
      <c r="A105" t="s">
        <v>137</v>
      </c>
    </row>
    <row r="106" spans="1:1">
      <c r="A106" t="s">
        <v>138</v>
      </c>
    </row>
    <row r="107" spans="1:1">
      <c r="A107" t="s">
        <v>139</v>
      </c>
    </row>
    <row r="108" spans="1:1">
      <c r="A108" t="s">
        <v>140</v>
      </c>
    </row>
    <row r="109" spans="1:1">
      <c r="A109" t="s">
        <v>141</v>
      </c>
    </row>
    <row r="110" spans="1:1">
      <c r="A110" t="s">
        <v>142</v>
      </c>
    </row>
    <row r="111" spans="1:1">
      <c r="A111" t="s">
        <v>143</v>
      </c>
    </row>
    <row r="112" spans="1:1">
      <c r="A112" t="s">
        <v>144</v>
      </c>
    </row>
    <row r="113" spans="1:1">
      <c r="A113" t="s">
        <v>145</v>
      </c>
    </row>
    <row r="114" spans="1:1">
      <c r="A114" t="s">
        <v>146</v>
      </c>
    </row>
    <row r="115" spans="1:1">
      <c r="A115" t="s">
        <v>147</v>
      </c>
    </row>
    <row r="116" spans="1:1">
      <c r="A116" t="s">
        <v>148</v>
      </c>
    </row>
    <row r="117" spans="1:1">
      <c r="A117" t="s">
        <v>149</v>
      </c>
    </row>
    <row r="118" spans="1:1">
      <c r="A118" t="s">
        <v>150</v>
      </c>
    </row>
    <row r="119" spans="1:1">
      <c r="A119" t="s">
        <v>151</v>
      </c>
    </row>
    <row r="120" spans="1:1">
      <c r="A120" t="s">
        <v>152</v>
      </c>
    </row>
    <row r="121" spans="1:1">
      <c r="A121" t="s">
        <v>153</v>
      </c>
    </row>
    <row r="122" spans="1:1">
      <c r="A122" t="s">
        <v>154</v>
      </c>
    </row>
    <row r="123" spans="1:1">
      <c r="A123" t="s">
        <v>155</v>
      </c>
    </row>
    <row r="124" spans="1:1">
      <c r="A124" t="s">
        <v>156</v>
      </c>
    </row>
    <row r="125" spans="1:1">
      <c r="A125" t="s">
        <v>157</v>
      </c>
    </row>
    <row r="126" spans="1:1">
      <c r="A126" t="s">
        <v>158</v>
      </c>
    </row>
    <row r="127" spans="1:1">
      <c r="A127" t="s">
        <v>159</v>
      </c>
    </row>
    <row r="128" spans="1:1">
      <c r="A128" t="s">
        <v>160</v>
      </c>
    </row>
    <row r="129" spans="1:1">
      <c r="A129" t="s">
        <v>161</v>
      </c>
    </row>
    <row r="130" spans="1:1">
      <c r="A130" t="s">
        <v>162</v>
      </c>
    </row>
    <row r="131" spans="1:1">
      <c r="A131" t="s">
        <v>163</v>
      </c>
    </row>
    <row r="132" spans="1:1">
      <c r="A132" t="s">
        <v>164</v>
      </c>
    </row>
    <row r="133" spans="1:1">
      <c r="A133" t="s">
        <v>165</v>
      </c>
    </row>
    <row r="134" spans="1:1">
      <c r="A134" t="s">
        <v>166</v>
      </c>
    </row>
    <row r="135" spans="1:1">
      <c r="A135" t="s">
        <v>167</v>
      </c>
    </row>
    <row r="136" spans="1:1">
      <c r="A136" t="s">
        <v>168</v>
      </c>
    </row>
    <row r="137" spans="1:1">
      <c r="A137" t="s">
        <v>169</v>
      </c>
    </row>
    <row r="138" spans="1:1">
      <c r="A138" t="s">
        <v>170</v>
      </c>
    </row>
    <row r="139" spans="1:1">
      <c r="A139" t="s">
        <v>171</v>
      </c>
    </row>
    <row r="140" spans="1:1">
      <c r="A140" t="s">
        <v>172</v>
      </c>
    </row>
    <row r="141" spans="1:1">
      <c r="A141" t="s">
        <v>173</v>
      </c>
    </row>
    <row r="142" spans="1:1">
      <c r="A142" t="s">
        <v>174</v>
      </c>
    </row>
    <row r="143" spans="1:1">
      <c r="A143" t="s">
        <v>175</v>
      </c>
    </row>
    <row r="144" spans="1:1">
      <c r="A144" t="s">
        <v>176</v>
      </c>
    </row>
    <row r="145" spans="1:1">
      <c r="A145" t="s">
        <v>177</v>
      </c>
    </row>
    <row r="146" spans="1:1">
      <c r="A146" t="s">
        <v>178</v>
      </c>
    </row>
    <row r="147" spans="1:1">
      <c r="A147" t="s">
        <v>179</v>
      </c>
    </row>
    <row r="148" spans="1:1">
      <c r="A148" t="s">
        <v>180</v>
      </c>
    </row>
    <row r="149" spans="1:1">
      <c r="A149" t="s">
        <v>181</v>
      </c>
    </row>
    <row r="150" spans="1:1">
      <c r="A150" t="s">
        <v>182</v>
      </c>
    </row>
    <row r="151" spans="1:1">
      <c r="A151" t="s">
        <v>183</v>
      </c>
    </row>
    <row r="152" spans="1:1">
      <c r="A152" t="s">
        <v>184</v>
      </c>
    </row>
    <row r="153" spans="1:1">
      <c r="A153" t="s">
        <v>185</v>
      </c>
    </row>
    <row r="154" spans="1:1">
      <c r="A154" t="s">
        <v>186</v>
      </c>
    </row>
    <row r="155" spans="1:1">
      <c r="A155" t="s">
        <v>187</v>
      </c>
    </row>
    <row r="156" spans="1:1">
      <c r="A156" t="s">
        <v>188</v>
      </c>
    </row>
    <row r="157" spans="1:1">
      <c r="A157" t="s">
        <v>189</v>
      </c>
    </row>
    <row r="158" spans="1:1">
      <c r="A158" t="s">
        <v>190</v>
      </c>
    </row>
    <row r="159" spans="1:1">
      <c r="A159" t="s">
        <v>191</v>
      </c>
    </row>
    <row r="160" spans="1:1">
      <c r="A160">
        <v>739532</v>
      </c>
    </row>
    <row r="161" spans="1:1">
      <c r="A161" t="s">
        <v>192</v>
      </c>
    </row>
    <row r="162" spans="1:1">
      <c r="A162" t="s">
        <v>193</v>
      </c>
    </row>
    <row r="163" spans="1:1">
      <c r="A163" t="s">
        <v>194</v>
      </c>
    </row>
    <row r="164" spans="1:1">
      <c r="A164" t="s">
        <v>195</v>
      </c>
    </row>
    <row r="165" spans="1:1">
      <c r="A165" t="s">
        <v>196</v>
      </c>
    </row>
    <row r="166" spans="1:1">
      <c r="A166" t="s">
        <v>197</v>
      </c>
    </row>
    <row r="167" spans="1:1">
      <c r="A167" t="s">
        <v>198</v>
      </c>
    </row>
    <row r="168" spans="1:1">
      <c r="A168" t="s">
        <v>199</v>
      </c>
    </row>
    <row r="169" spans="1:1">
      <c r="A169" t="s">
        <v>200</v>
      </c>
    </row>
    <row r="170" spans="1:1">
      <c r="A170" t="s">
        <v>201</v>
      </c>
    </row>
    <row r="171" spans="1:1">
      <c r="A171" t="s">
        <v>202</v>
      </c>
    </row>
    <row r="172" spans="1:1">
      <c r="A172" t="s">
        <v>203</v>
      </c>
    </row>
    <row r="173" spans="1:1">
      <c r="A173" t="s">
        <v>204</v>
      </c>
    </row>
    <row r="174" spans="1:1">
      <c r="A174" t="s">
        <v>205</v>
      </c>
    </row>
    <row r="175" spans="1:1">
      <c r="A175" t="s">
        <v>206</v>
      </c>
    </row>
    <row r="176" spans="1:1">
      <c r="A176" t="s">
        <v>207</v>
      </c>
    </row>
    <row r="177" spans="1:1">
      <c r="A177" t="s">
        <v>208</v>
      </c>
    </row>
    <row r="178" spans="1:1">
      <c r="A178" t="s">
        <v>209</v>
      </c>
    </row>
    <row r="179" spans="1:1">
      <c r="A179" t="s">
        <v>210</v>
      </c>
    </row>
    <row r="180" spans="1:1">
      <c r="A180" t="s">
        <v>211</v>
      </c>
    </row>
    <row r="181" spans="1:1">
      <c r="A181" t="s">
        <v>212</v>
      </c>
    </row>
    <row r="182" spans="1:1">
      <c r="A182" t="s">
        <v>213</v>
      </c>
    </row>
    <row r="183" spans="1:1">
      <c r="A183" t="s">
        <v>214</v>
      </c>
    </row>
    <row r="184" spans="1:1">
      <c r="A184" t="s">
        <v>215</v>
      </c>
    </row>
    <row r="185" spans="1:1">
      <c r="A185" t="s">
        <v>216</v>
      </c>
    </row>
    <row r="186" spans="1:1">
      <c r="A186" t="s">
        <v>217</v>
      </c>
    </row>
    <row r="187" spans="1:1">
      <c r="A187" t="s">
        <v>218</v>
      </c>
    </row>
    <row r="188" spans="1:1">
      <c r="A188" t="s">
        <v>219</v>
      </c>
    </row>
    <row r="189" spans="1:1">
      <c r="A189" t="s">
        <v>220</v>
      </c>
    </row>
    <row r="190" spans="1:1">
      <c r="A190" t="s">
        <v>221</v>
      </c>
    </row>
    <row r="191" spans="1:1">
      <c r="A191" t="s">
        <v>222</v>
      </c>
    </row>
    <row r="192" spans="1:1">
      <c r="A192" t="s">
        <v>223</v>
      </c>
    </row>
    <row r="193" spans="1:1">
      <c r="A193" t="s">
        <v>224</v>
      </c>
    </row>
    <row r="194" spans="1:1">
      <c r="A194" t="s">
        <v>225</v>
      </c>
    </row>
    <row r="195" spans="1:1">
      <c r="A195" t="s">
        <v>33</v>
      </c>
    </row>
    <row r="196" spans="1:1">
      <c r="A196" t="s">
        <v>226</v>
      </c>
    </row>
    <row r="197" spans="1:1">
      <c r="A197" t="s">
        <v>227</v>
      </c>
    </row>
    <row r="198" spans="1:1">
      <c r="A198" t="s">
        <v>228</v>
      </c>
    </row>
    <row r="199" spans="1:1">
      <c r="A199" t="s">
        <v>229</v>
      </c>
    </row>
    <row r="200" spans="1:1">
      <c r="A200" t="s">
        <v>230</v>
      </c>
    </row>
    <row r="201" spans="1:1">
      <c r="A201" t="s">
        <v>231</v>
      </c>
    </row>
    <row r="202" spans="1:1">
      <c r="A202" t="s">
        <v>232</v>
      </c>
    </row>
    <row r="203" spans="1:1">
      <c r="A203" t="s">
        <v>233</v>
      </c>
    </row>
    <row r="204" spans="1:1">
      <c r="A204" t="s">
        <v>234</v>
      </c>
    </row>
    <row r="205" spans="1:1">
      <c r="A205" t="s">
        <v>235</v>
      </c>
    </row>
    <row r="206" spans="1:1">
      <c r="A206" t="s">
        <v>236</v>
      </c>
    </row>
    <row r="207" spans="1:1">
      <c r="A207" t="s">
        <v>237</v>
      </c>
    </row>
    <row r="208" spans="1:1">
      <c r="A208" t="s">
        <v>238</v>
      </c>
    </row>
    <row r="209" spans="1:1">
      <c r="A209" t="s">
        <v>239</v>
      </c>
    </row>
    <row r="210" spans="1:1">
      <c r="A210" t="s">
        <v>240</v>
      </c>
    </row>
    <row r="211" spans="1:1">
      <c r="A211" t="s">
        <v>241</v>
      </c>
    </row>
    <row r="212" spans="1:1">
      <c r="A212" t="s">
        <v>215</v>
      </c>
    </row>
    <row r="213" spans="1:1">
      <c r="A213" t="s">
        <v>242</v>
      </c>
    </row>
    <row r="214" spans="1:1">
      <c r="A214" t="s">
        <v>243</v>
      </c>
    </row>
    <row r="215" spans="1:1">
      <c r="A215" t="s">
        <v>244</v>
      </c>
    </row>
    <row r="216" spans="1:1">
      <c r="A216" t="s">
        <v>245</v>
      </c>
    </row>
    <row r="217" spans="1:1">
      <c r="A217" t="s">
        <v>246</v>
      </c>
    </row>
    <row r="218" spans="1:1">
      <c r="A218" t="s">
        <v>247</v>
      </c>
    </row>
    <row r="219" spans="1:1">
      <c r="A219" t="s">
        <v>248</v>
      </c>
    </row>
    <row r="220" spans="1:1">
      <c r="A220" t="s">
        <v>249</v>
      </c>
    </row>
    <row r="221" spans="1:1">
      <c r="A221" t="s">
        <v>250</v>
      </c>
    </row>
    <row r="222" spans="1:1">
      <c r="A222" t="s">
        <v>251</v>
      </c>
    </row>
    <row r="223" spans="1:1">
      <c r="A223" t="s">
        <v>252</v>
      </c>
    </row>
    <row r="224" spans="1:1">
      <c r="A224" t="s">
        <v>253</v>
      </c>
    </row>
    <row r="225" spans="1:1">
      <c r="A225" t="s">
        <v>254</v>
      </c>
    </row>
    <row r="226" spans="1:1">
      <c r="A226" t="s">
        <v>255</v>
      </c>
    </row>
    <row r="227" spans="1:1">
      <c r="A227" t="s">
        <v>256</v>
      </c>
    </row>
    <row r="228" spans="1:1">
      <c r="A228" t="s">
        <v>257</v>
      </c>
    </row>
    <row r="229" spans="1:1">
      <c r="A229" t="s">
        <v>258</v>
      </c>
    </row>
    <row r="230" spans="1:1">
      <c r="A230" t="s">
        <v>259</v>
      </c>
    </row>
    <row r="231" spans="1:1">
      <c r="A231" t="s">
        <v>260</v>
      </c>
    </row>
    <row r="232" spans="1:1">
      <c r="A232" t="s">
        <v>261</v>
      </c>
    </row>
    <row r="233" spans="1:1">
      <c r="A233" t="s">
        <v>262</v>
      </c>
    </row>
    <row r="234" spans="1:1">
      <c r="A234" t="s">
        <v>263</v>
      </c>
    </row>
    <row r="235" spans="1:1">
      <c r="A235" t="s">
        <v>264</v>
      </c>
    </row>
    <row r="236" spans="1:1">
      <c r="A236" t="s">
        <v>265</v>
      </c>
    </row>
    <row r="237" spans="1:1">
      <c r="A237" t="s">
        <v>266</v>
      </c>
    </row>
    <row r="238" spans="1:1">
      <c r="A238" t="s">
        <v>267</v>
      </c>
    </row>
    <row r="239" spans="1:1">
      <c r="A239" t="s">
        <v>268</v>
      </c>
    </row>
    <row r="240" spans="1:1">
      <c r="A240" t="s">
        <v>269</v>
      </c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7"/>
  <dimension ref="A1"/>
  <sheetViews>
    <sheetView workbookViewId="0"/>
    <sheetView workbookViewId="1"/>
  </sheetViews>
  <sheetFormatPr defaultRowHeight="14.4"/>
  <sheetData/>
  <phoneticPr fontId="12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030"/>
  <sheetViews>
    <sheetView topLeftCell="A28" workbookViewId="0">
      <selection activeCell="F6" sqref="F6"/>
    </sheetView>
    <sheetView workbookViewId="1"/>
  </sheetViews>
  <sheetFormatPr defaultRowHeight="14.4"/>
  <cols>
    <col min="1" max="7" width="11.44140625" customWidth="1"/>
  </cols>
  <sheetData>
    <row r="1" spans="1:7">
      <c r="A1" s="245"/>
      <c r="B1" s="245"/>
      <c r="C1" s="245"/>
      <c r="D1" s="245"/>
      <c r="E1" s="245"/>
      <c r="F1" s="245"/>
      <c r="G1" s="245"/>
    </row>
    <row r="2" spans="1:7">
      <c r="A2" s="246" t="s">
        <v>716</v>
      </c>
      <c r="B2" s="246"/>
      <c r="C2" s="246"/>
      <c r="D2" s="246"/>
      <c r="E2" s="246"/>
      <c r="F2" s="246"/>
      <c r="G2" s="246"/>
    </row>
    <row r="3" spans="1:7">
      <c r="A3" s="246" t="s">
        <v>717</v>
      </c>
      <c r="B3" s="246"/>
      <c r="C3" s="246"/>
      <c r="D3" s="246"/>
      <c r="E3" s="246"/>
      <c r="F3" s="246"/>
      <c r="G3" s="246"/>
    </row>
    <row r="4" spans="1:7">
      <c r="A4" s="409"/>
      <c r="B4" s="257" t="s">
        <v>3742</v>
      </c>
      <c r="C4" s="257" t="s">
        <v>3742</v>
      </c>
      <c r="D4" s="258" t="s">
        <v>3743</v>
      </c>
      <c r="E4" s="258" t="s">
        <v>3743</v>
      </c>
      <c r="F4" s="259" t="s">
        <v>3744</v>
      </c>
      <c r="G4" s="259" t="s">
        <v>3744</v>
      </c>
    </row>
    <row r="5" spans="1:7">
      <c r="A5" s="410"/>
      <c r="B5" s="251" t="s">
        <v>3745</v>
      </c>
      <c r="C5" s="252" t="s">
        <v>3746</v>
      </c>
      <c r="D5" s="253" t="s">
        <v>3745</v>
      </c>
      <c r="E5" s="254" t="s">
        <v>3746</v>
      </c>
      <c r="F5" s="255" t="s">
        <v>3745</v>
      </c>
      <c r="G5" s="256" t="s">
        <v>3746</v>
      </c>
    </row>
    <row r="6" spans="1:7">
      <c r="A6" s="228" t="s">
        <v>718</v>
      </c>
      <c r="B6" s="228">
        <v>310.2</v>
      </c>
      <c r="C6" s="228">
        <v>5.6400000000000015</v>
      </c>
      <c r="D6" s="228">
        <v>324</v>
      </c>
      <c r="E6" s="228">
        <v>3.96</v>
      </c>
      <c r="F6" s="249">
        <v>13.800000000000011</v>
      </c>
      <c r="G6" s="249">
        <v>-1.6800000000000015</v>
      </c>
    </row>
    <row r="7" spans="1:7">
      <c r="A7" s="228" t="s">
        <v>719</v>
      </c>
      <c r="B7" s="228">
        <v>162.30000000000001</v>
      </c>
      <c r="C7" s="228">
        <v>2.2200000000000002</v>
      </c>
      <c r="D7" s="228">
        <v>180</v>
      </c>
      <c r="E7" s="228">
        <v>2.1</v>
      </c>
      <c r="F7" s="249">
        <v>17.699999999999989</v>
      </c>
      <c r="G7" s="249">
        <v>-0.12000000000000011</v>
      </c>
    </row>
    <row r="8" spans="1:7">
      <c r="A8" s="228" t="s">
        <v>720</v>
      </c>
      <c r="B8" s="228">
        <v>189.8</v>
      </c>
      <c r="C8" s="228">
        <v>2.5100000000000007</v>
      </c>
      <c r="D8" s="228">
        <v>180</v>
      </c>
      <c r="E8" s="228">
        <v>2.1</v>
      </c>
      <c r="F8" s="249">
        <v>-9.8000000000000114</v>
      </c>
      <c r="G8" s="249">
        <v>-0.41000000000000059</v>
      </c>
    </row>
    <row r="9" spans="1:7">
      <c r="A9" s="228" t="s">
        <v>721</v>
      </c>
      <c r="B9" s="228">
        <v>82</v>
      </c>
      <c r="C9" s="228">
        <v>1.02</v>
      </c>
      <c r="D9" s="228">
        <v>320</v>
      </c>
      <c r="E9" s="228">
        <v>4.32</v>
      </c>
      <c r="F9" s="249">
        <v>238</v>
      </c>
      <c r="G9" s="249">
        <v>3.3000000000000003</v>
      </c>
    </row>
    <row r="10" spans="1:7">
      <c r="A10" s="228" t="s">
        <v>722</v>
      </c>
      <c r="B10" s="228">
        <v>175.5</v>
      </c>
      <c r="C10" s="228">
        <v>3.9899999999999998</v>
      </c>
      <c r="D10" s="228">
        <v>180</v>
      </c>
      <c r="E10" s="228">
        <v>2.1</v>
      </c>
      <c r="F10" s="249">
        <v>4.5</v>
      </c>
      <c r="G10" s="249">
        <v>-1.8899999999999997</v>
      </c>
    </row>
    <row r="11" spans="1:7">
      <c r="A11" s="228" t="s">
        <v>723</v>
      </c>
      <c r="B11" s="228">
        <v>147.30000000000001</v>
      </c>
      <c r="C11" s="228">
        <v>2.34</v>
      </c>
      <c r="D11" s="228">
        <v>180</v>
      </c>
      <c r="E11" s="228">
        <v>2.1</v>
      </c>
      <c r="F11" s="249">
        <v>32.699999999999989</v>
      </c>
      <c r="G11" s="249">
        <v>-0.23999999999999977</v>
      </c>
    </row>
    <row r="12" spans="1:7">
      <c r="A12" s="228" t="s">
        <v>724</v>
      </c>
      <c r="B12" s="228">
        <v>246.9</v>
      </c>
      <c r="C12" s="228">
        <v>4.6752000000000002</v>
      </c>
      <c r="D12" s="228">
        <v>324</v>
      </c>
      <c r="E12" s="228">
        <v>3.96</v>
      </c>
      <c r="F12" s="249">
        <v>77.099999999999994</v>
      </c>
      <c r="G12" s="249">
        <v>-0.71520000000000028</v>
      </c>
    </row>
    <row r="13" spans="1:7">
      <c r="A13" s="228" t="s">
        <v>725</v>
      </c>
      <c r="B13" s="228">
        <v>285.5</v>
      </c>
      <c r="C13" s="228">
        <v>5.19</v>
      </c>
      <c r="D13" s="228">
        <v>336</v>
      </c>
      <c r="E13" s="228">
        <v>4.62</v>
      </c>
      <c r="F13" s="249">
        <v>50.5</v>
      </c>
      <c r="G13" s="249">
        <v>-0.57000000000000028</v>
      </c>
    </row>
    <row r="14" spans="1:7">
      <c r="A14" s="228" t="s">
        <v>726</v>
      </c>
      <c r="B14" s="228">
        <v>170</v>
      </c>
      <c r="C14" s="228">
        <v>2.4800000000000004</v>
      </c>
      <c r="D14" s="228">
        <v>120</v>
      </c>
      <c r="E14" s="228">
        <v>1.4</v>
      </c>
      <c r="F14" s="249">
        <v>-50</v>
      </c>
      <c r="G14" s="249">
        <v>-1.0800000000000005</v>
      </c>
    </row>
    <row r="15" spans="1:7">
      <c r="A15" s="228" t="s">
        <v>727</v>
      </c>
      <c r="B15" s="228">
        <v>98.2</v>
      </c>
      <c r="C15" s="228">
        <v>1.56</v>
      </c>
      <c r="D15" s="228">
        <v>120</v>
      </c>
      <c r="E15" s="228">
        <v>1.4</v>
      </c>
      <c r="F15" s="249">
        <v>21.799999999999997</v>
      </c>
      <c r="G15" s="249">
        <v>-0.16000000000000014</v>
      </c>
    </row>
    <row r="16" spans="1:7">
      <c r="A16" s="228" t="s">
        <v>728</v>
      </c>
      <c r="B16" s="228">
        <v>301.10000000000002</v>
      </c>
      <c r="C16" s="228">
        <v>3.7175880000000001</v>
      </c>
      <c r="D16" s="228">
        <v>324</v>
      </c>
      <c r="E16" s="228">
        <v>3.96</v>
      </c>
      <c r="F16" s="249">
        <v>22.899999999999977</v>
      </c>
      <c r="G16" s="249">
        <v>0.24241199999999985</v>
      </c>
    </row>
    <row r="17" spans="1:7">
      <c r="A17" s="228" t="s">
        <v>729</v>
      </c>
      <c r="B17" s="228">
        <v>183.5</v>
      </c>
      <c r="C17" s="228">
        <v>3.9899999999999998</v>
      </c>
      <c r="D17" s="228">
        <v>180</v>
      </c>
      <c r="E17" s="228">
        <v>2.1</v>
      </c>
      <c r="F17" s="249">
        <v>-3.5</v>
      </c>
      <c r="G17" s="249">
        <v>-1.8899999999999997</v>
      </c>
    </row>
    <row r="18" spans="1:7">
      <c r="A18" s="228" t="s">
        <v>730</v>
      </c>
      <c r="B18" s="228">
        <v>191.7</v>
      </c>
      <c r="C18" s="228">
        <v>2.73</v>
      </c>
      <c r="D18" s="228">
        <v>180</v>
      </c>
      <c r="E18" s="228">
        <v>2.1</v>
      </c>
      <c r="F18" s="249">
        <v>-11.699999999999989</v>
      </c>
      <c r="G18" s="249">
        <v>-0.62999999999999989</v>
      </c>
    </row>
    <row r="19" spans="1:7">
      <c r="A19" s="228" t="s">
        <v>731</v>
      </c>
      <c r="B19" s="228">
        <v>160</v>
      </c>
      <c r="C19" s="228">
        <v>1.2480799999999999</v>
      </c>
      <c r="D19" s="228">
        <v>180</v>
      </c>
      <c r="E19" s="228">
        <v>2.1</v>
      </c>
      <c r="F19" s="249">
        <v>20</v>
      </c>
      <c r="G19" s="249">
        <v>0.85192000000000023</v>
      </c>
    </row>
    <row r="20" spans="1:7">
      <c r="A20" s="228" t="s">
        <v>732</v>
      </c>
      <c r="B20" s="228">
        <v>140.30000000000001</v>
      </c>
      <c r="C20" s="228">
        <v>2.2200000000000002</v>
      </c>
      <c r="D20" s="228">
        <v>180</v>
      </c>
      <c r="E20" s="228">
        <v>2.1</v>
      </c>
      <c r="F20" s="249">
        <v>39.699999999999989</v>
      </c>
      <c r="G20" s="249">
        <v>-0.12000000000000011</v>
      </c>
    </row>
    <row r="21" spans="1:7">
      <c r="A21" s="228" t="s">
        <v>733</v>
      </c>
      <c r="B21" s="228">
        <v>65</v>
      </c>
      <c r="C21" s="228">
        <v>0.65238999999999991</v>
      </c>
      <c r="D21" s="228">
        <v>120</v>
      </c>
      <c r="E21" s="228">
        <v>1.4</v>
      </c>
      <c r="F21" s="249">
        <v>55</v>
      </c>
      <c r="G21" s="249">
        <v>0.74761</v>
      </c>
    </row>
    <row r="22" spans="1:7">
      <c r="A22" s="228" t="s">
        <v>734</v>
      </c>
      <c r="B22" s="228">
        <v>244.5</v>
      </c>
      <c r="C22" s="228">
        <v>3.2701459999999996</v>
      </c>
      <c r="D22" s="228">
        <v>324</v>
      </c>
      <c r="E22" s="228">
        <v>3.96</v>
      </c>
      <c r="F22" s="249">
        <v>79.5</v>
      </c>
      <c r="G22" s="249">
        <v>0.68985400000000041</v>
      </c>
    </row>
    <row r="23" spans="1:7">
      <c r="A23" s="228" t="s">
        <v>735</v>
      </c>
      <c r="B23" s="228">
        <v>131</v>
      </c>
      <c r="C23" s="228">
        <v>1.8000000000000003</v>
      </c>
      <c r="D23" s="228">
        <v>180</v>
      </c>
      <c r="E23" s="228">
        <v>2.1</v>
      </c>
      <c r="F23" s="249">
        <v>49</v>
      </c>
      <c r="G23" s="249">
        <v>0.29999999999999982</v>
      </c>
    </row>
    <row r="24" spans="1:7">
      <c r="A24" s="228" t="s">
        <v>736</v>
      </c>
      <c r="B24" s="228">
        <v>214.5</v>
      </c>
      <c r="C24" s="228">
        <v>3.1199999999999997</v>
      </c>
      <c r="D24" s="228">
        <v>180</v>
      </c>
      <c r="E24" s="228">
        <v>2.1</v>
      </c>
      <c r="F24" s="249">
        <v>-34.5</v>
      </c>
      <c r="G24" s="249">
        <v>-1.0199999999999996</v>
      </c>
    </row>
    <row r="25" spans="1:7">
      <c r="A25" s="228" t="s">
        <v>737</v>
      </c>
      <c r="B25" s="228">
        <v>191.7</v>
      </c>
      <c r="C25" s="228">
        <v>2.73</v>
      </c>
      <c r="D25" s="228">
        <v>180</v>
      </c>
      <c r="E25" s="228">
        <v>2.1</v>
      </c>
      <c r="F25" s="249">
        <v>-11.699999999999989</v>
      </c>
      <c r="G25" s="249">
        <v>-0.62999999999999989</v>
      </c>
    </row>
    <row r="26" spans="1:7">
      <c r="A26" s="228" t="s">
        <v>738</v>
      </c>
      <c r="B26" s="228">
        <v>140.5</v>
      </c>
      <c r="C26" s="228">
        <v>2.1800000000000002</v>
      </c>
      <c r="D26" s="228">
        <v>120</v>
      </c>
      <c r="E26" s="228">
        <v>1.4</v>
      </c>
      <c r="F26" s="249">
        <v>-20.5</v>
      </c>
      <c r="G26" s="249">
        <v>-0.78000000000000025</v>
      </c>
    </row>
    <row r="27" spans="1:7">
      <c r="A27" s="228" t="s">
        <v>739</v>
      </c>
      <c r="B27" s="228">
        <v>299.5</v>
      </c>
      <c r="C27" s="228">
        <v>4.971280000000001</v>
      </c>
      <c r="D27" s="228">
        <v>324</v>
      </c>
      <c r="E27" s="228">
        <v>3.96</v>
      </c>
      <c r="F27" s="249">
        <v>24.5</v>
      </c>
      <c r="G27" s="249">
        <v>-1.0112800000000011</v>
      </c>
    </row>
    <row r="28" spans="1:7">
      <c r="A28" s="228" t="s">
        <v>740</v>
      </c>
      <c r="B28" s="228">
        <v>246</v>
      </c>
      <c r="C28" s="228">
        <v>3.2951999999999995</v>
      </c>
      <c r="D28" s="228">
        <v>324</v>
      </c>
      <c r="E28" s="228">
        <v>3.96</v>
      </c>
      <c r="F28" s="249">
        <v>78</v>
      </c>
      <c r="G28" s="249">
        <v>0.6648000000000005</v>
      </c>
    </row>
    <row r="29" spans="1:7">
      <c r="A29" s="228" t="s">
        <v>741</v>
      </c>
      <c r="B29" s="228">
        <v>147.30000000000001</v>
      </c>
      <c r="C29" s="228">
        <v>2.34</v>
      </c>
      <c r="D29" s="228">
        <v>180</v>
      </c>
      <c r="E29" s="228">
        <v>2.1</v>
      </c>
      <c r="F29" s="249">
        <v>32.699999999999989</v>
      </c>
      <c r="G29" s="249">
        <v>-0.23999999999999977</v>
      </c>
    </row>
    <row r="30" spans="1:7">
      <c r="A30" s="228" t="s">
        <v>742</v>
      </c>
      <c r="B30" s="228">
        <v>135</v>
      </c>
      <c r="C30" s="228">
        <v>2.0099999999999998</v>
      </c>
      <c r="D30" s="228">
        <v>180</v>
      </c>
      <c r="E30" s="228">
        <v>2.1</v>
      </c>
      <c r="F30" s="249">
        <v>45</v>
      </c>
      <c r="G30" s="249">
        <v>9.0000000000000302E-2</v>
      </c>
    </row>
    <row r="31" spans="1:7">
      <c r="A31" s="228" t="s">
        <v>743</v>
      </c>
      <c r="B31" s="228">
        <v>302.39999999999998</v>
      </c>
      <c r="C31" s="228">
        <v>4.8000000000000007</v>
      </c>
      <c r="D31" s="228">
        <v>240</v>
      </c>
      <c r="E31" s="228">
        <v>2.8</v>
      </c>
      <c r="F31" s="249">
        <v>-62.399999999999977</v>
      </c>
      <c r="G31" s="249">
        <v>-2.0000000000000009</v>
      </c>
    </row>
    <row r="32" spans="1:7">
      <c r="A32" s="228" t="s">
        <v>744</v>
      </c>
      <c r="B32" s="228">
        <v>192.3</v>
      </c>
      <c r="C32" s="228">
        <v>2.91</v>
      </c>
      <c r="D32" s="228">
        <v>180</v>
      </c>
      <c r="E32" s="228">
        <v>2.1</v>
      </c>
      <c r="F32" s="249">
        <v>-12.300000000000011</v>
      </c>
      <c r="G32" s="249">
        <v>-0.81</v>
      </c>
    </row>
    <row r="33" spans="1:7">
      <c r="A33" s="228" t="s">
        <v>745</v>
      </c>
      <c r="B33" s="228">
        <v>285.5</v>
      </c>
      <c r="C33" s="228">
        <v>5.19</v>
      </c>
      <c r="D33" s="228">
        <v>336</v>
      </c>
      <c r="E33" s="228">
        <v>4.62</v>
      </c>
      <c r="F33" s="249">
        <v>50.5</v>
      </c>
      <c r="G33" s="249">
        <v>-0.57000000000000028</v>
      </c>
    </row>
    <row r="34" spans="1:7">
      <c r="A34" s="228" t="s">
        <v>746</v>
      </c>
      <c r="B34" s="228">
        <v>208</v>
      </c>
      <c r="C34" s="228">
        <v>3.6599999999999993</v>
      </c>
      <c r="D34" s="228">
        <v>180</v>
      </c>
      <c r="E34" s="228">
        <v>2.1</v>
      </c>
      <c r="F34" s="249">
        <v>-28</v>
      </c>
      <c r="G34" s="249">
        <v>-1.5599999999999992</v>
      </c>
    </row>
    <row r="35" spans="1:7">
      <c r="A35" s="228" t="s">
        <v>747</v>
      </c>
      <c r="B35" s="228">
        <v>132.30000000000001</v>
      </c>
      <c r="C35" s="228">
        <v>2.2200000000000002</v>
      </c>
      <c r="D35" s="228">
        <v>180</v>
      </c>
      <c r="E35" s="228">
        <v>2.1</v>
      </c>
      <c r="F35" s="249">
        <v>47.699999999999989</v>
      </c>
      <c r="G35" s="249">
        <v>-0.12000000000000011</v>
      </c>
    </row>
    <row r="36" spans="1:7">
      <c r="A36" s="228" t="s">
        <v>748</v>
      </c>
      <c r="B36" s="228">
        <v>147.30000000000001</v>
      </c>
      <c r="C36" s="228">
        <v>2.34</v>
      </c>
      <c r="D36" s="228">
        <v>180</v>
      </c>
      <c r="E36" s="228">
        <v>2.1</v>
      </c>
      <c r="F36" s="249">
        <v>32.699999999999989</v>
      </c>
      <c r="G36" s="249">
        <v>-0.23999999999999977</v>
      </c>
    </row>
    <row r="37" spans="1:7">
      <c r="A37" s="228" t="s">
        <v>749</v>
      </c>
      <c r="B37" s="228">
        <v>130</v>
      </c>
      <c r="C37" s="228">
        <v>1.0080800000000001</v>
      </c>
      <c r="D37" s="228">
        <v>120</v>
      </c>
      <c r="E37" s="228">
        <v>1.4</v>
      </c>
      <c r="F37" s="249">
        <v>-10</v>
      </c>
      <c r="G37" s="249">
        <v>0.39191999999999982</v>
      </c>
    </row>
    <row r="38" spans="1:7">
      <c r="A38" s="228" t="s">
        <v>750</v>
      </c>
      <c r="B38" s="228">
        <v>90</v>
      </c>
      <c r="C38" s="228">
        <v>1.34</v>
      </c>
      <c r="D38" s="228">
        <v>120</v>
      </c>
      <c r="E38" s="228">
        <v>1.4</v>
      </c>
      <c r="F38" s="249">
        <v>30</v>
      </c>
      <c r="G38" s="249">
        <v>5.9999999999999831E-2</v>
      </c>
    </row>
    <row r="39" spans="1:7">
      <c r="A39" s="228" t="s">
        <v>751</v>
      </c>
      <c r="B39" s="228">
        <v>232.5</v>
      </c>
      <c r="C39" s="228">
        <v>3.3120000000000003</v>
      </c>
      <c r="D39" s="228">
        <v>336</v>
      </c>
      <c r="E39" s="228">
        <v>4.62</v>
      </c>
      <c r="F39" s="249">
        <v>103.5</v>
      </c>
      <c r="G39" s="249">
        <v>1.3079999999999998</v>
      </c>
    </row>
    <row r="40" spans="1:7">
      <c r="A40" s="228" t="s">
        <v>752</v>
      </c>
      <c r="B40" s="228">
        <v>283.5</v>
      </c>
      <c r="C40" s="228">
        <v>4.2176150000000003</v>
      </c>
      <c r="D40" s="228">
        <v>324</v>
      </c>
      <c r="E40" s="228">
        <v>3.96</v>
      </c>
      <c r="F40" s="249">
        <v>40.5</v>
      </c>
      <c r="G40" s="249">
        <v>-0.25761500000000037</v>
      </c>
    </row>
    <row r="41" spans="1:7">
      <c r="A41" s="228" t="s">
        <v>753</v>
      </c>
      <c r="B41" s="228">
        <v>380.3</v>
      </c>
      <c r="C41" s="228">
        <v>6.4596150000000003</v>
      </c>
      <c r="D41" s="228">
        <v>324</v>
      </c>
      <c r="E41" s="228">
        <v>3.96</v>
      </c>
      <c r="F41" s="249">
        <v>-56.300000000000011</v>
      </c>
      <c r="G41" s="249">
        <v>-2.4996150000000004</v>
      </c>
    </row>
    <row r="42" spans="1:7">
      <c r="A42" s="228" t="s">
        <v>754</v>
      </c>
      <c r="B42" s="228">
        <v>385.3</v>
      </c>
      <c r="C42" s="228">
        <v>6.3348800000000018</v>
      </c>
      <c r="D42" s="228">
        <v>324</v>
      </c>
      <c r="E42" s="228">
        <v>3.96</v>
      </c>
      <c r="F42" s="249">
        <v>-61.300000000000011</v>
      </c>
      <c r="G42" s="249">
        <v>-2.3748800000000019</v>
      </c>
    </row>
    <row r="43" spans="1:7">
      <c r="A43" s="228" t="s">
        <v>755</v>
      </c>
      <c r="B43" s="228">
        <v>492.7</v>
      </c>
      <c r="C43" s="228">
        <v>7.8820000000000006</v>
      </c>
      <c r="D43" s="228">
        <v>480</v>
      </c>
      <c r="E43" s="228">
        <v>6.48</v>
      </c>
      <c r="F43" s="249">
        <v>-12.699999999999989</v>
      </c>
      <c r="G43" s="249">
        <v>-1.4020000000000001</v>
      </c>
    </row>
    <row r="44" spans="1:7">
      <c r="A44" s="228" t="s">
        <v>756</v>
      </c>
      <c r="B44" s="228">
        <v>256.5</v>
      </c>
      <c r="C44" s="228">
        <v>3.7844099999999998</v>
      </c>
      <c r="D44" s="228">
        <v>324</v>
      </c>
      <c r="E44" s="228">
        <v>3.96</v>
      </c>
      <c r="F44" s="249">
        <v>67.5</v>
      </c>
      <c r="G44" s="249">
        <v>0.17559000000000013</v>
      </c>
    </row>
    <row r="45" spans="1:7">
      <c r="A45" s="228" t="s">
        <v>757</v>
      </c>
      <c r="B45" s="228">
        <v>277.5</v>
      </c>
      <c r="C45" s="228">
        <v>4.1316149999999991</v>
      </c>
      <c r="D45" s="228">
        <v>324</v>
      </c>
      <c r="E45" s="228">
        <v>3.96</v>
      </c>
      <c r="F45" s="249">
        <v>46.5</v>
      </c>
      <c r="G45" s="249">
        <v>-0.17161499999999918</v>
      </c>
    </row>
    <row r="46" spans="1:7">
      <c r="A46" s="228" t="s">
        <v>758</v>
      </c>
      <c r="B46" s="228">
        <v>345</v>
      </c>
      <c r="C46" s="228">
        <v>4.6500000000000004</v>
      </c>
      <c r="D46" s="228">
        <v>324</v>
      </c>
      <c r="E46" s="228">
        <v>3.96</v>
      </c>
      <c r="F46" s="249">
        <v>-21</v>
      </c>
      <c r="G46" s="249">
        <v>-0.69000000000000039</v>
      </c>
    </row>
    <row r="47" spans="1:7">
      <c r="A47" s="228" t="s">
        <v>759</v>
      </c>
      <c r="B47" s="228">
        <v>337.5</v>
      </c>
      <c r="C47" s="228">
        <v>4.8536000000000001</v>
      </c>
      <c r="D47" s="228">
        <v>324</v>
      </c>
      <c r="E47" s="228">
        <v>3.96</v>
      </c>
      <c r="F47" s="249">
        <v>-13.5</v>
      </c>
      <c r="G47" s="249">
        <v>-0.89360000000000017</v>
      </c>
    </row>
    <row r="48" spans="1:7">
      <c r="A48" s="228" t="s">
        <v>760</v>
      </c>
      <c r="B48" s="228">
        <v>292.5</v>
      </c>
      <c r="C48" s="228">
        <v>4.2516150000000001</v>
      </c>
      <c r="D48" s="228">
        <v>324</v>
      </c>
      <c r="E48" s="228">
        <v>3.96</v>
      </c>
      <c r="F48" s="249">
        <v>31.5</v>
      </c>
      <c r="G48" s="249">
        <v>-0.29161500000000018</v>
      </c>
    </row>
    <row r="49" spans="1:7">
      <c r="A49" s="228" t="s">
        <v>761</v>
      </c>
      <c r="B49" s="228">
        <v>297.89999999999998</v>
      </c>
      <c r="C49" s="228">
        <v>4.9896150000000006</v>
      </c>
      <c r="D49" s="228">
        <v>324</v>
      </c>
      <c r="E49" s="228">
        <v>3.96</v>
      </c>
      <c r="F49" s="249">
        <v>26.100000000000023</v>
      </c>
      <c r="G49" s="249">
        <v>-1.0296150000000006</v>
      </c>
    </row>
    <row r="50" spans="1:7">
      <c r="A50" s="228" t="s">
        <v>762</v>
      </c>
      <c r="B50" s="228">
        <v>271.39999999999998</v>
      </c>
      <c r="C50" s="228">
        <v>4.95</v>
      </c>
      <c r="D50" s="228">
        <v>324</v>
      </c>
      <c r="E50" s="228">
        <v>3.96</v>
      </c>
      <c r="F50" s="249">
        <v>52.600000000000023</v>
      </c>
      <c r="G50" s="249">
        <v>-0.99000000000000021</v>
      </c>
    </row>
    <row r="51" spans="1:7">
      <c r="A51" s="228" t="s">
        <v>763</v>
      </c>
      <c r="B51" s="228">
        <v>268.5</v>
      </c>
      <c r="C51" s="228">
        <v>3.5399999999999996</v>
      </c>
      <c r="D51" s="228">
        <v>324</v>
      </c>
      <c r="E51" s="228">
        <v>3.96</v>
      </c>
      <c r="F51" s="249">
        <v>55.5</v>
      </c>
      <c r="G51" s="249">
        <v>0.42000000000000037</v>
      </c>
    </row>
    <row r="52" spans="1:7">
      <c r="A52" s="228" t="s">
        <v>764</v>
      </c>
      <c r="B52" s="228">
        <v>307.60000000000002</v>
      </c>
      <c r="C52" s="228">
        <v>4.2845130000000005</v>
      </c>
      <c r="D52" s="228">
        <v>324</v>
      </c>
      <c r="E52" s="228">
        <v>3.96</v>
      </c>
      <c r="F52" s="249">
        <v>16.399999999999977</v>
      </c>
      <c r="G52" s="249">
        <v>-0.3245130000000005</v>
      </c>
    </row>
    <row r="53" spans="1:7">
      <c r="A53" s="228" t="s">
        <v>765</v>
      </c>
      <c r="B53" s="228">
        <v>286.10000000000002</v>
      </c>
      <c r="C53" s="228">
        <v>3.597588</v>
      </c>
      <c r="D53" s="228">
        <v>324</v>
      </c>
      <c r="E53" s="228">
        <v>3.96</v>
      </c>
      <c r="F53" s="249">
        <v>37.899999999999977</v>
      </c>
      <c r="G53" s="249">
        <v>0.36241199999999996</v>
      </c>
    </row>
    <row r="54" spans="1:7">
      <c r="A54" s="228" t="s">
        <v>766</v>
      </c>
      <c r="B54" s="228">
        <v>203.3</v>
      </c>
      <c r="C54" s="228">
        <v>3.06</v>
      </c>
      <c r="D54" s="228">
        <v>324</v>
      </c>
      <c r="E54" s="228">
        <v>3.96</v>
      </c>
      <c r="F54" s="249">
        <v>120.69999999999999</v>
      </c>
      <c r="G54" s="249">
        <v>0.89999999999999991</v>
      </c>
    </row>
    <row r="55" spans="1:7">
      <c r="A55" s="228" t="s">
        <v>767</v>
      </c>
      <c r="B55" s="228">
        <v>307.39999999999998</v>
      </c>
      <c r="C55" s="228">
        <v>5.3200000000000012</v>
      </c>
      <c r="D55" s="228">
        <v>324</v>
      </c>
      <c r="E55" s="228">
        <v>3.96</v>
      </c>
      <c r="F55" s="249">
        <v>16.600000000000023</v>
      </c>
      <c r="G55" s="249">
        <v>-1.3600000000000012</v>
      </c>
    </row>
    <row r="56" spans="1:7">
      <c r="A56" s="228" t="s">
        <v>768</v>
      </c>
      <c r="B56" s="228">
        <v>432.1</v>
      </c>
      <c r="C56" s="228">
        <v>6.1735390000000008</v>
      </c>
      <c r="D56" s="228">
        <v>324</v>
      </c>
      <c r="E56" s="228">
        <v>3.96</v>
      </c>
      <c r="F56" s="249">
        <v>-108.10000000000002</v>
      </c>
      <c r="G56" s="249">
        <v>-2.2135390000000008</v>
      </c>
    </row>
    <row r="57" spans="1:7">
      <c r="A57" s="228" t="s">
        <v>769</v>
      </c>
      <c r="B57" s="228">
        <v>462.9</v>
      </c>
      <c r="C57" s="228">
        <v>6.5937360000000007</v>
      </c>
      <c r="D57" s="228">
        <v>480</v>
      </c>
      <c r="E57" s="228">
        <v>6.48</v>
      </c>
      <c r="F57" s="249">
        <v>17.100000000000023</v>
      </c>
      <c r="G57" s="249">
        <v>-0.11373600000000028</v>
      </c>
    </row>
    <row r="58" spans="1:7">
      <c r="A58" s="228" t="s">
        <v>770</v>
      </c>
      <c r="B58" s="228">
        <v>483.6</v>
      </c>
      <c r="C58" s="228">
        <v>7.9436</v>
      </c>
      <c r="D58" s="228">
        <v>640</v>
      </c>
      <c r="E58" s="228">
        <v>8.64</v>
      </c>
      <c r="F58" s="249">
        <v>156.39999999999998</v>
      </c>
      <c r="G58" s="249">
        <v>0.69640000000000057</v>
      </c>
    </row>
    <row r="59" spans="1:7">
      <c r="A59" s="228" t="s">
        <v>771</v>
      </c>
      <c r="B59" s="228">
        <v>146</v>
      </c>
      <c r="C59" s="228">
        <v>1.799196</v>
      </c>
      <c r="D59" s="228">
        <v>216</v>
      </c>
      <c r="E59" s="228">
        <v>2.64</v>
      </c>
      <c r="F59" s="249">
        <v>70</v>
      </c>
      <c r="G59" s="249">
        <v>0.84080400000000011</v>
      </c>
    </row>
    <row r="60" spans="1:7">
      <c r="A60" s="228" t="s">
        <v>772</v>
      </c>
      <c r="B60" s="228">
        <v>353.3</v>
      </c>
      <c r="C60" s="228">
        <v>4.8135390000000005</v>
      </c>
      <c r="D60" s="228">
        <v>324</v>
      </c>
      <c r="E60" s="228">
        <v>3.96</v>
      </c>
      <c r="F60" s="249">
        <v>-29.300000000000011</v>
      </c>
      <c r="G60" s="249">
        <v>-0.85353900000000049</v>
      </c>
    </row>
    <row r="61" spans="1:7">
      <c r="A61" s="228" t="s">
        <v>773</v>
      </c>
      <c r="B61" s="228">
        <v>366.7</v>
      </c>
      <c r="C61" s="228">
        <v>6.2212050000000012</v>
      </c>
      <c r="D61" s="228">
        <v>324</v>
      </c>
      <c r="E61" s="228">
        <v>3.96</v>
      </c>
      <c r="F61" s="249">
        <v>-42.699999999999989</v>
      </c>
      <c r="G61" s="249">
        <v>-2.2612050000000012</v>
      </c>
    </row>
    <row r="62" spans="1:7">
      <c r="A62" s="228" t="s">
        <v>774</v>
      </c>
      <c r="B62" s="228">
        <v>375.7</v>
      </c>
      <c r="C62" s="228">
        <v>5.6120000000000019</v>
      </c>
      <c r="D62" s="228">
        <v>480</v>
      </c>
      <c r="E62" s="228">
        <v>6.48</v>
      </c>
      <c r="F62" s="249">
        <v>104.30000000000001</v>
      </c>
      <c r="G62" s="249">
        <v>0.86799999999999855</v>
      </c>
    </row>
    <row r="63" spans="1:7">
      <c r="A63" s="228" t="s">
        <v>775</v>
      </c>
      <c r="B63" s="228">
        <v>488.4</v>
      </c>
      <c r="C63" s="228">
        <v>8.0500000000000007</v>
      </c>
      <c r="D63" s="228">
        <v>480</v>
      </c>
      <c r="E63" s="228">
        <v>6.48</v>
      </c>
      <c r="F63" s="249">
        <v>-8.3999999999999773</v>
      </c>
      <c r="G63" s="249">
        <v>-1.5700000000000003</v>
      </c>
    </row>
    <row r="64" spans="1:7">
      <c r="A64" s="228" t="s">
        <v>776</v>
      </c>
      <c r="B64" s="228">
        <v>191.7</v>
      </c>
      <c r="C64" s="228">
        <v>2.73</v>
      </c>
      <c r="D64" s="228">
        <v>180</v>
      </c>
      <c r="E64" s="228">
        <v>2.1</v>
      </c>
      <c r="F64" s="249">
        <v>-11.699999999999989</v>
      </c>
      <c r="G64" s="249">
        <v>-0.62999999999999989</v>
      </c>
    </row>
    <row r="65" spans="1:7">
      <c r="A65" s="228" t="s">
        <v>777</v>
      </c>
      <c r="B65" s="228">
        <v>504.7</v>
      </c>
      <c r="C65" s="228">
        <v>7.9538960000000003</v>
      </c>
      <c r="D65" s="228">
        <v>480</v>
      </c>
      <c r="E65" s="228">
        <v>6.48</v>
      </c>
      <c r="F65" s="249">
        <v>-24.699999999999989</v>
      </c>
      <c r="G65" s="249">
        <v>-1.4738959999999999</v>
      </c>
    </row>
    <row r="66" spans="1:7">
      <c r="A66" s="228" t="s">
        <v>778</v>
      </c>
      <c r="B66" s="228">
        <v>380.9</v>
      </c>
      <c r="C66" s="228">
        <v>5.9979999999999993</v>
      </c>
      <c r="D66" s="228">
        <v>336</v>
      </c>
      <c r="E66" s="228">
        <v>4.62</v>
      </c>
      <c r="F66" s="249">
        <v>-44.899999999999977</v>
      </c>
      <c r="G66" s="249">
        <v>-1.3779999999999992</v>
      </c>
    </row>
    <row r="67" spans="1:7">
      <c r="A67" s="228" t="s">
        <v>779</v>
      </c>
      <c r="B67" s="228">
        <v>317</v>
      </c>
      <c r="C67" s="228">
        <v>5.6512800000000007</v>
      </c>
      <c r="D67" s="228">
        <v>324</v>
      </c>
      <c r="E67" s="228">
        <v>3.96</v>
      </c>
      <c r="F67" s="249">
        <v>7</v>
      </c>
      <c r="G67" s="249">
        <v>-1.6912800000000008</v>
      </c>
    </row>
    <row r="68" spans="1:7">
      <c r="A68" s="228" t="s">
        <v>780</v>
      </c>
      <c r="B68" s="228">
        <v>259</v>
      </c>
      <c r="C68" s="228">
        <v>3.6412799999999996</v>
      </c>
      <c r="D68" s="228">
        <v>480</v>
      </c>
      <c r="E68" s="228">
        <v>6.48</v>
      </c>
      <c r="F68" s="249">
        <v>221</v>
      </c>
      <c r="G68" s="249">
        <v>2.8387200000000008</v>
      </c>
    </row>
    <row r="69" spans="1:7">
      <c r="A69" s="228" t="s">
        <v>781</v>
      </c>
      <c r="B69" s="228">
        <v>146.5</v>
      </c>
      <c r="C69" s="228">
        <v>2.2199999999999998</v>
      </c>
      <c r="D69" s="228">
        <v>180</v>
      </c>
      <c r="E69" s="228">
        <v>2.1</v>
      </c>
      <c r="F69" s="249">
        <v>33.5</v>
      </c>
      <c r="G69" s="249">
        <v>-0.11999999999999966</v>
      </c>
    </row>
    <row r="70" spans="1:7">
      <c r="A70" s="228" t="s">
        <v>782</v>
      </c>
      <c r="B70" s="228">
        <v>311.8</v>
      </c>
      <c r="C70" s="228">
        <v>5.0712800000000007</v>
      </c>
      <c r="D70" s="228">
        <v>324</v>
      </c>
      <c r="E70" s="228">
        <v>3.96</v>
      </c>
      <c r="F70" s="249">
        <v>12.199999999999989</v>
      </c>
      <c r="G70" s="249">
        <v>-1.1112800000000007</v>
      </c>
    </row>
    <row r="71" spans="1:7">
      <c r="A71" s="228" t="s">
        <v>783</v>
      </c>
      <c r="B71" s="228">
        <v>353.1</v>
      </c>
      <c r="C71" s="228">
        <v>4.9320000000000004</v>
      </c>
      <c r="D71" s="228">
        <v>324</v>
      </c>
      <c r="E71" s="228">
        <v>3.96</v>
      </c>
      <c r="F71" s="249">
        <v>-29.100000000000023</v>
      </c>
      <c r="G71" s="249">
        <v>-0.97200000000000042</v>
      </c>
    </row>
    <row r="72" spans="1:7">
      <c r="A72" s="228" t="s">
        <v>784</v>
      </c>
      <c r="B72" s="228">
        <v>366.5</v>
      </c>
      <c r="C72" s="228">
        <v>5.3311760000000001</v>
      </c>
      <c r="D72" s="228">
        <v>324</v>
      </c>
      <c r="E72" s="228">
        <v>3.96</v>
      </c>
      <c r="F72" s="249">
        <v>-42.5</v>
      </c>
      <c r="G72" s="249">
        <v>-1.3711760000000002</v>
      </c>
    </row>
    <row r="73" spans="1:7">
      <c r="A73" s="228" t="s">
        <v>785</v>
      </c>
      <c r="B73" s="228">
        <v>176.7</v>
      </c>
      <c r="C73" s="228">
        <v>3.05</v>
      </c>
      <c r="D73" s="228">
        <v>180</v>
      </c>
      <c r="E73" s="228">
        <v>2.1</v>
      </c>
      <c r="F73" s="249">
        <v>3.3000000000000114</v>
      </c>
      <c r="G73" s="249">
        <v>-0.94999999999999973</v>
      </c>
    </row>
    <row r="74" spans="1:7">
      <c r="A74" s="228" t="s">
        <v>786</v>
      </c>
      <c r="B74" s="228">
        <v>237</v>
      </c>
      <c r="C74" s="228">
        <v>3.7616879999999995</v>
      </c>
      <c r="D74" s="228">
        <v>336</v>
      </c>
      <c r="E74" s="228">
        <v>4.62</v>
      </c>
      <c r="F74" s="249">
        <v>99</v>
      </c>
      <c r="G74" s="249">
        <v>0.85831200000000063</v>
      </c>
    </row>
    <row r="75" spans="1:7">
      <c r="A75" s="228" t="s">
        <v>787</v>
      </c>
      <c r="B75" s="228">
        <v>305.7</v>
      </c>
      <c r="C75" s="228">
        <v>4.45</v>
      </c>
      <c r="D75" s="228">
        <v>180</v>
      </c>
      <c r="E75" s="228">
        <v>2.1</v>
      </c>
      <c r="F75" s="249">
        <v>-125.69999999999999</v>
      </c>
      <c r="G75" s="249">
        <v>-2.35</v>
      </c>
    </row>
    <row r="76" spans="1:7">
      <c r="A76" s="228" t="s">
        <v>788</v>
      </c>
      <c r="B76" s="228">
        <v>404.5</v>
      </c>
      <c r="C76" s="228">
        <v>5.5881600000000002</v>
      </c>
      <c r="D76" s="228">
        <v>480</v>
      </c>
      <c r="E76" s="228">
        <v>6.48</v>
      </c>
      <c r="F76" s="249">
        <v>75.5</v>
      </c>
      <c r="G76" s="249">
        <v>0.89184000000000019</v>
      </c>
    </row>
    <row r="77" spans="1:7">
      <c r="A77" s="228" t="s">
        <v>789</v>
      </c>
      <c r="B77" s="228">
        <v>135</v>
      </c>
      <c r="C77" s="228">
        <v>2.0099999999999998</v>
      </c>
      <c r="D77" s="228">
        <v>180</v>
      </c>
      <c r="E77" s="228">
        <v>2.1</v>
      </c>
      <c r="F77" s="249">
        <v>45</v>
      </c>
      <c r="G77" s="249">
        <v>9.0000000000000302E-2</v>
      </c>
    </row>
    <row r="78" spans="1:7">
      <c r="A78" s="228" t="s">
        <v>790</v>
      </c>
      <c r="B78" s="228">
        <v>343.5</v>
      </c>
      <c r="C78" s="228">
        <v>6.9300000000000006</v>
      </c>
      <c r="D78" s="228">
        <v>324</v>
      </c>
      <c r="E78" s="228">
        <v>3.96</v>
      </c>
      <c r="F78" s="249">
        <v>-19.5</v>
      </c>
      <c r="G78" s="249">
        <v>-2.9700000000000006</v>
      </c>
    </row>
    <row r="79" spans="1:7">
      <c r="A79" s="228" t="s">
        <v>791</v>
      </c>
      <c r="B79" s="228">
        <v>326</v>
      </c>
      <c r="C79" s="228">
        <v>4.620000000000001</v>
      </c>
      <c r="D79" s="228">
        <v>480</v>
      </c>
      <c r="E79" s="228">
        <v>6.48</v>
      </c>
      <c r="F79" s="249">
        <v>154</v>
      </c>
      <c r="G79" s="249">
        <v>1.8599999999999994</v>
      </c>
    </row>
    <row r="80" spans="1:7">
      <c r="A80" s="228" t="s">
        <v>792</v>
      </c>
      <c r="B80" s="228">
        <v>325.5</v>
      </c>
      <c r="C80" s="228">
        <v>4.8600000000000003</v>
      </c>
      <c r="D80" s="228">
        <v>324</v>
      </c>
      <c r="E80" s="228">
        <v>3.96</v>
      </c>
      <c r="F80" s="249">
        <v>-1.5</v>
      </c>
      <c r="G80" s="249">
        <v>-0.90000000000000036</v>
      </c>
    </row>
    <row r="81" spans="1:7">
      <c r="A81" s="228" t="s">
        <v>793</v>
      </c>
      <c r="B81" s="228">
        <v>277.10000000000002</v>
      </c>
      <c r="C81" s="228">
        <v>3.8035389999999998</v>
      </c>
      <c r="D81" s="228">
        <v>480</v>
      </c>
      <c r="E81" s="228">
        <v>6.48</v>
      </c>
      <c r="F81" s="249">
        <v>202.89999999999998</v>
      </c>
      <c r="G81" s="249">
        <v>2.6764610000000006</v>
      </c>
    </row>
    <row r="82" spans="1:7">
      <c r="A82" s="228" t="s">
        <v>794</v>
      </c>
      <c r="B82" s="228">
        <v>302.5</v>
      </c>
      <c r="C82" s="228">
        <v>4.0999999999999996</v>
      </c>
      <c r="D82" s="228">
        <v>324</v>
      </c>
      <c r="E82" s="228">
        <v>3.96</v>
      </c>
      <c r="F82" s="249">
        <v>21.5</v>
      </c>
      <c r="G82" s="249">
        <v>-0.13999999999999968</v>
      </c>
    </row>
    <row r="83" spans="1:7">
      <c r="A83" s="228" t="s">
        <v>795</v>
      </c>
      <c r="B83" s="228">
        <v>159.4</v>
      </c>
      <c r="C83" s="228">
        <v>2.3898959999999998</v>
      </c>
      <c r="D83" s="228">
        <v>180</v>
      </c>
      <c r="E83" s="228">
        <v>2.1</v>
      </c>
      <c r="F83" s="249">
        <v>20.599999999999994</v>
      </c>
      <c r="G83" s="249">
        <v>-0.28989599999999971</v>
      </c>
    </row>
    <row r="84" spans="1:7">
      <c r="A84" s="228" t="s">
        <v>796</v>
      </c>
      <c r="B84" s="228">
        <v>75.5</v>
      </c>
      <c r="C84" s="228">
        <v>0.96000000000000008</v>
      </c>
      <c r="D84" s="228">
        <v>120</v>
      </c>
      <c r="E84" s="228">
        <v>1.4</v>
      </c>
      <c r="F84" s="249">
        <v>44.5</v>
      </c>
      <c r="G84" s="249">
        <v>0.43999999999999984</v>
      </c>
    </row>
    <row r="85" spans="1:7">
      <c r="A85" s="228" t="s">
        <v>797</v>
      </c>
      <c r="B85" s="228">
        <v>405</v>
      </c>
      <c r="C85" s="228">
        <v>5.9235390000000017</v>
      </c>
      <c r="D85" s="228">
        <v>324</v>
      </c>
      <c r="E85" s="228">
        <v>3.96</v>
      </c>
      <c r="F85" s="249">
        <v>-81</v>
      </c>
      <c r="G85" s="249">
        <v>-1.9635390000000017</v>
      </c>
    </row>
    <row r="86" spans="1:7">
      <c r="A86" s="228" t="s">
        <v>798</v>
      </c>
      <c r="B86" s="228">
        <v>203</v>
      </c>
      <c r="C86" s="228">
        <v>3.13</v>
      </c>
      <c r="D86" s="228">
        <v>180</v>
      </c>
      <c r="E86" s="228">
        <v>2.1</v>
      </c>
      <c r="F86" s="249">
        <v>-23</v>
      </c>
      <c r="G86" s="249">
        <v>-1.0299999999999998</v>
      </c>
    </row>
    <row r="87" spans="1:7">
      <c r="A87" s="228" t="s">
        <v>799</v>
      </c>
      <c r="B87" s="228">
        <v>391</v>
      </c>
      <c r="C87" s="228">
        <v>5.3348680000000002</v>
      </c>
      <c r="D87" s="228">
        <v>480</v>
      </c>
      <c r="E87" s="228">
        <v>6.48</v>
      </c>
      <c r="F87" s="249">
        <v>89</v>
      </c>
      <c r="G87" s="249">
        <v>1.1451320000000003</v>
      </c>
    </row>
    <row r="88" spans="1:7">
      <c r="A88" s="228" t="s">
        <v>800</v>
      </c>
      <c r="B88" s="228">
        <v>335</v>
      </c>
      <c r="C88" s="228">
        <v>5.2419999999999991</v>
      </c>
      <c r="D88" s="228">
        <v>336</v>
      </c>
      <c r="E88" s="228">
        <v>4.62</v>
      </c>
      <c r="F88" s="249">
        <v>1</v>
      </c>
      <c r="G88" s="249">
        <v>-0.621999999999999</v>
      </c>
    </row>
    <row r="89" spans="1:7">
      <c r="A89" s="228" t="s">
        <v>801</v>
      </c>
      <c r="B89" s="228">
        <v>156</v>
      </c>
      <c r="C89" s="228">
        <v>1.2135</v>
      </c>
      <c r="D89" s="228">
        <v>180</v>
      </c>
      <c r="E89" s="228">
        <v>2.1</v>
      </c>
      <c r="F89" s="249">
        <v>24</v>
      </c>
      <c r="G89" s="249">
        <v>0.88650000000000007</v>
      </c>
    </row>
    <row r="90" spans="1:7">
      <c r="A90" s="228" t="s">
        <v>802</v>
      </c>
      <c r="B90" s="228">
        <v>364.8</v>
      </c>
      <c r="C90" s="228">
        <v>6.0920000000000014</v>
      </c>
      <c r="D90" s="228">
        <v>480</v>
      </c>
      <c r="E90" s="228">
        <v>6.48</v>
      </c>
      <c r="F90" s="249">
        <v>115.19999999999999</v>
      </c>
      <c r="G90" s="249">
        <v>0.38799999999999901</v>
      </c>
    </row>
    <row r="91" spans="1:7">
      <c r="A91" s="228" t="s">
        <v>803</v>
      </c>
      <c r="B91" s="228">
        <v>265.5</v>
      </c>
      <c r="C91" s="228">
        <v>3.4761799999999994</v>
      </c>
      <c r="D91" s="228">
        <v>480</v>
      </c>
      <c r="E91" s="228">
        <v>6.48</v>
      </c>
      <c r="F91" s="249">
        <v>214.5</v>
      </c>
      <c r="G91" s="249">
        <v>3.003820000000001</v>
      </c>
    </row>
    <row r="92" spans="1:7">
      <c r="A92" s="228" t="s">
        <v>804</v>
      </c>
      <c r="B92" s="228">
        <v>384.5</v>
      </c>
      <c r="C92" s="228">
        <v>6.9300000000000006</v>
      </c>
      <c r="D92" s="228">
        <v>480</v>
      </c>
      <c r="E92" s="228">
        <v>6.48</v>
      </c>
      <c r="F92" s="249">
        <v>95.5</v>
      </c>
      <c r="G92" s="249">
        <v>-0.45000000000000018</v>
      </c>
    </row>
    <row r="93" spans="1:7">
      <c r="A93" s="228" t="s">
        <v>805</v>
      </c>
      <c r="B93" s="228">
        <v>281.10000000000002</v>
      </c>
      <c r="C93" s="228">
        <v>4.2</v>
      </c>
      <c r="D93" s="228">
        <v>324</v>
      </c>
      <c r="E93" s="228">
        <v>3.96</v>
      </c>
      <c r="F93" s="249">
        <v>42.899999999999977</v>
      </c>
      <c r="G93" s="249">
        <v>-0.24000000000000021</v>
      </c>
    </row>
    <row r="94" spans="1:7">
      <c r="A94" s="228" t="s">
        <v>806</v>
      </c>
      <c r="B94" s="228">
        <v>360</v>
      </c>
      <c r="C94" s="228">
        <v>4.6335390000000007</v>
      </c>
      <c r="D94" s="228">
        <v>324</v>
      </c>
      <c r="E94" s="228">
        <v>3.96</v>
      </c>
      <c r="F94" s="249">
        <v>-36</v>
      </c>
      <c r="G94" s="249">
        <v>-0.67353900000000078</v>
      </c>
    </row>
    <row r="95" spans="1:7">
      <c r="A95" s="228" t="s">
        <v>807</v>
      </c>
      <c r="B95" s="228">
        <v>292.5</v>
      </c>
      <c r="C95" s="228">
        <v>3.8655389999999992</v>
      </c>
      <c r="D95" s="228">
        <v>480</v>
      </c>
      <c r="E95" s="228">
        <v>6.48</v>
      </c>
      <c r="F95" s="249">
        <v>187.5</v>
      </c>
      <c r="G95" s="249">
        <v>2.6144610000000013</v>
      </c>
    </row>
    <row r="96" spans="1:7">
      <c r="A96" s="228" t="s">
        <v>808</v>
      </c>
      <c r="B96" s="228">
        <v>529</v>
      </c>
      <c r="C96" s="228">
        <v>7.6118959999999998</v>
      </c>
      <c r="D96" s="228">
        <v>336</v>
      </c>
      <c r="E96" s="228">
        <v>4.62</v>
      </c>
      <c r="F96" s="249">
        <v>-193</v>
      </c>
      <c r="G96" s="249">
        <v>-2.9918959999999997</v>
      </c>
    </row>
    <row r="97" spans="1:7">
      <c r="A97" s="228" t="s">
        <v>809</v>
      </c>
      <c r="B97" s="228">
        <v>312.60000000000002</v>
      </c>
      <c r="C97" s="228">
        <v>5.25</v>
      </c>
      <c r="D97" s="228">
        <v>480</v>
      </c>
      <c r="E97" s="228">
        <v>6.48</v>
      </c>
      <c r="F97" s="249">
        <v>167.39999999999998</v>
      </c>
      <c r="G97" s="249">
        <v>1.2300000000000004</v>
      </c>
    </row>
    <row r="98" spans="1:7">
      <c r="A98" s="228" t="s">
        <v>810</v>
      </c>
      <c r="B98" s="228">
        <v>169</v>
      </c>
      <c r="C98" s="228">
        <v>2.57</v>
      </c>
      <c r="D98" s="228">
        <v>336</v>
      </c>
      <c r="E98" s="228">
        <v>4.62</v>
      </c>
      <c r="F98" s="249">
        <v>167</v>
      </c>
      <c r="G98" s="249">
        <v>2.0500000000000003</v>
      </c>
    </row>
    <row r="99" spans="1:7">
      <c r="A99" s="228" t="s">
        <v>811</v>
      </c>
      <c r="B99" s="228">
        <v>262.5</v>
      </c>
      <c r="C99" s="228">
        <v>4.0116149999999999</v>
      </c>
      <c r="D99" s="228">
        <v>324</v>
      </c>
      <c r="E99" s="228">
        <v>3.96</v>
      </c>
      <c r="F99" s="249">
        <v>61.5</v>
      </c>
      <c r="G99" s="249">
        <v>-5.1614999999999966E-2</v>
      </c>
    </row>
    <row r="100" spans="1:7">
      <c r="A100" s="228" t="s">
        <v>812</v>
      </c>
      <c r="B100" s="228">
        <v>252.5</v>
      </c>
      <c r="C100" s="228">
        <v>3.8391849999999996</v>
      </c>
      <c r="D100" s="228">
        <v>264</v>
      </c>
      <c r="E100" s="228">
        <v>2.6100000000000003</v>
      </c>
      <c r="F100" s="249">
        <v>11.5</v>
      </c>
      <c r="G100" s="249">
        <v>-1.2291849999999993</v>
      </c>
    </row>
    <row r="101" spans="1:7">
      <c r="A101" s="228" t="s">
        <v>813</v>
      </c>
      <c r="B101" s="228">
        <v>413.5</v>
      </c>
      <c r="C101" s="228">
        <v>6.0144560000000018</v>
      </c>
      <c r="D101" s="228">
        <v>336</v>
      </c>
      <c r="E101" s="228">
        <v>4.62</v>
      </c>
      <c r="F101" s="249">
        <v>-77.5</v>
      </c>
      <c r="G101" s="249">
        <v>-1.3944560000000017</v>
      </c>
    </row>
    <row r="102" spans="1:7">
      <c r="A102" s="228" t="s">
        <v>814</v>
      </c>
      <c r="B102" s="228">
        <v>412.3</v>
      </c>
      <c r="C102" s="228">
        <v>5.9135280000000003</v>
      </c>
      <c r="D102" s="228">
        <v>432</v>
      </c>
      <c r="E102" s="228">
        <v>5.28</v>
      </c>
      <c r="F102" s="249">
        <v>19.699999999999989</v>
      </c>
      <c r="G102" s="249">
        <v>-0.63352800000000009</v>
      </c>
    </row>
    <row r="103" spans="1:7">
      <c r="A103" s="228" t="s">
        <v>815</v>
      </c>
      <c r="B103" s="228">
        <v>246</v>
      </c>
      <c r="C103" s="228">
        <v>3.8699999999999997</v>
      </c>
      <c r="D103" s="228">
        <v>324</v>
      </c>
      <c r="E103" s="228">
        <v>3.96</v>
      </c>
      <c r="F103" s="249">
        <v>78</v>
      </c>
      <c r="G103" s="249">
        <v>9.0000000000000302E-2</v>
      </c>
    </row>
    <row r="104" spans="1:7">
      <c r="A104" s="228" t="s">
        <v>816</v>
      </c>
      <c r="B104" s="228">
        <v>366.7</v>
      </c>
      <c r="C104" s="228">
        <v>5.9799999999999995</v>
      </c>
      <c r="D104" s="228">
        <v>448</v>
      </c>
      <c r="E104" s="228">
        <v>6.16</v>
      </c>
      <c r="F104" s="249">
        <v>81.300000000000011</v>
      </c>
      <c r="G104" s="249">
        <v>0.1800000000000006</v>
      </c>
    </row>
    <row r="105" spans="1:7">
      <c r="A105" s="228" t="s">
        <v>817</v>
      </c>
      <c r="B105" s="228">
        <v>216</v>
      </c>
      <c r="C105" s="228">
        <v>2.6999999999999997</v>
      </c>
      <c r="D105" s="228">
        <v>324</v>
      </c>
      <c r="E105" s="228">
        <v>3.96</v>
      </c>
      <c r="F105" s="249">
        <v>108</v>
      </c>
      <c r="G105" s="249">
        <v>1.2600000000000002</v>
      </c>
    </row>
    <row r="106" spans="1:7">
      <c r="A106" s="228" t="s">
        <v>818</v>
      </c>
      <c r="B106" s="228">
        <v>261</v>
      </c>
      <c r="C106" s="228">
        <v>4.0019999999999998</v>
      </c>
      <c r="D106" s="228">
        <v>324</v>
      </c>
      <c r="E106" s="228">
        <v>3.96</v>
      </c>
      <c r="F106" s="249">
        <v>63</v>
      </c>
      <c r="G106" s="249">
        <v>-4.1999999999999815E-2</v>
      </c>
    </row>
    <row r="107" spans="1:7">
      <c r="A107" s="228" t="s">
        <v>819</v>
      </c>
      <c r="B107" s="228">
        <v>223.5</v>
      </c>
      <c r="C107" s="228">
        <v>3.1799999999999997</v>
      </c>
      <c r="D107" s="228">
        <v>324</v>
      </c>
      <c r="E107" s="228">
        <v>3.96</v>
      </c>
      <c r="F107" s="249">
        <v>100.5</v>
      </c>
      <c r="G107" s="249">
        <v>0.78000000000000025</v>
      </c>
    </row>
    <row r="108" spans="1:7">
      <c r="A108" s="228" t="s">
        <v>820</v>
      </c>
      <c r="B108" s="228">
        <v>289.8</v>
      </c>
      <c r="C108" s="228">
        <v>4.508</v>
      </c>
      <c r="D108" s="228">
        <v>324</v>
      </c>
      <c r="E108" s="228">
        <v>3.96</v>
      </c>
      <c r="F108" s="249">
        <v>34.199999999999989</v>
      </c>
      <c r="G108" s="249">
        <v>-0.54800000000000004</v>
      </c>
    </row>
    <row r="109" spans="1:7">
      <c r="A109" s="228" t="s">
        <v>821</v>
      </c>
      <c r="B109" s="228">
        <v>305</v>
      </c>
      <c r="C109" s="228">
        <v>5.5420000000000016</v>
      </c>
      <c r="D109" s="228">
        <v>480</v>
      </c>
      <c r="E109" s="228">
        <v>6.48</v>
      </c>
      <c r="F109" s="249">
        <v>175</v>
      </c>
      <c r="G109" s="249">
        <v>0.93799999999999883</v>
      </c>
    </row>
    <row r="110" spans="1:7">
      <c r="A110" s="228" t="s">
        <v>822</v>
      </c>
      <c r="B110" s="228">
        <v>260.7</v>
      </c>
      <c r="C110" s="228">
        <v>3.9779999999999993</v>
      </c>
      <c r="D110" s="228">
        <v>324</v>
      </c>
      <c r="E110" s="228">
        <v>3.96</v>
      </c>
      <c r="F110" s="249">
        <v>63.300000000000011</v>
      </c>
      <c r="G110" s="249">
        <v>-1.799999999999935E-2</v>
      </c>
    </row>
    <row r="111" spans="1:7">
      <c r="A111" s="228" t="s">
        <v>823</v>
      </c>
      <c r="B111" s="228">
        <v>353.3</v>
      </c>
      <c r="C111" s="228">
        <v>5.1932799999999997</v>
      </c>
      <c r="D111" s="228">
        <v>480</v>
      </c>
      <c r="E111" s="228">
        <v>6.48</v>
      </c>
      <c r="F111" s="249">
        <v>126.69999999999999</v>
      </c>
      <c r="G111" s="249">
        <v>1.2867200000000008</v>
      </c>
    </row>
    <row r="112" spans="1:7">
      <c r="A112" s="228" t="s">
        <v>824</v>
      </c>
      <c r="B112" s="228">
        <v>333.5</v>
      </c>
      <c r="C112" s="228">
        <v>4.6499999999999995</v>
      </c>
      <c r="D112" s="228">
        <v>324</v>
      </c>
      <c r="E112" s="228">
        <v>3.96</v>
      </c>
      <c r="F112" s="249">
        <v>-9.5</v>
      </c>
      <c r="G112" s="249">
        <v>-0.6899999999999995</v>
      </c>
    </row>
    <row r="113" spans="1:7">
      <c r="A113" s="228" t="s">
        <v>825</v>
      </c>
      <c r="B113" s="228">
        <v>336.5</v>
      </c>
      <c r="C113" s="228">
        <v>5.4240000000000004</v>
      </c>
      <c r="D113" s="228">
        <v>480</v>
      </c>
      <c r="E113" s="228">
        <v>6.48</v>
      </c>
      <c r="F113" s="249">
        <v>143.5</v>
      </c>
      <c r="G113" s="249">
        <v>1.056</v>
      </c>
    </row>
    <row r="114" spans="1:7">
      <c r="A114" s="228" t="s">
        <v>826</v>
      </c>
      <c r="B114" s="228">
        <v>274</v>
      </c>
      <c r="C114" s="228">
        <v>3.8980779999999995</v>
      </c>
      <c r="D114" s="228">
        <v>324</v>
      </c>
      <c r="E114" s="228">
        <v>3.96</v>
      </c>
      <c r="F114" s="249">
        <v>50</v>
      </c>
      <c r="G114" s="249">
        <v>6.1922000000000477E-2</v>
      </c>
    </row>
    <row r="115" spans="1:7">
      <c r="A115" s="228" t="s">
        <v>827</v>
      </c>
      <c r="B115" s="228">
        <v>334.5</v>
      </c>
      <c r="C115" s="228">
        <v>4.6131510000000002</v>
      </c>
      <c r="D115" s="228">
        <v>324</v>
      </c>
      <c r="E115" s="228">
        <v>3.96</v>
      </c>
      <c r="F115" s="249">
        <v>-10.5</v>
      </c>
      <c r="G115" s="249">
        <v>-0.65315100000000026</v>
      </c>
    </row>
    <row r="116" spans="1:7">
      <c r="A116" s="228" t="s">
        <v>828</v>
      </c>
      <c r="B116" s="228">
        <v>199.5</v>
      </c>
      <c r="C116" s="228">
        <v>3.12</v>
      </c>
      <c r="D116" s="228">
        <v>324</v>
      </c>
      <c r="E116" s="228">
        <v>3.96</v>
      </c>
      <c r="F116" s="249">
        <v>124.5</v>
      </c>
      <c r="G116" s="249">
        <v>0.83999999999999986</v>
      </c>
    </row>
    <row r="117" spans="1:7">
      <c r="A117" s="228" t="s">
        <v>829</v>
      </c>
      <c r="B117" s="228">
        <v>297</v>
      </c>
      <c r="C117" s="228">
        <v>4.4859999999999998</v>
      </c>
      <c r="D117" s="228">
        <v>336</v>
      </c>
      <c r="E117" s="228">
        <v>4.62</v>
      </c>
      <c r="F117" s="249">
        <v>39</v>
      </c>
      <c r="G117" s="249">
        <v>0.13400000000000034</v>
      </c>
    </row>
    <row r="118" spans="1:7">
      <c r="A118" s="228" t="s">
        <v>830</v>
      </c>
      <c r="B118" s="228">
        <v>315</v>
      </c>
      <c r="C118" s="228">
        <v>4.2735389999999995</v>
      </c>
      <c r="D118" s="228">
        <v>324</v>
      </c>
      <c r="E118" s="228">
        <v>3.96</v>
      </c>
      <c r="F118" s="249">
        <v>9</v>
      </c>
      <c r="G118" s="249">
        <v>-0.31353899999999957</v>
      </c>
    </row>
    <row r="119" spans="1:7">
      <c r="A119" s="228" t="s">
        <v>831</v>
      </c>
      <c r="B119" s="228">
        <v>351</v>
      </c>
      <c r="C119" s="228">
        <v>6.1500000000000012</v>
      </c>
      <c r="D119" s="228">
        <v>324</v>
      </c>
      <c r="E119" s="228">
        <v>3.96</v>
      </c>
      <c r="F119" s="249">
        <v>-27</v>
      </c>
      <c r="G119" s="249">
        <v>-2.1900000000000013</v>
      </c>
    </row>
    <row r="120" spans="1:7">
      <c r="A120" s="228" t="s">
        <v>832</v>
      </c>
      <c r="B120" s="228">
        <v>321.89999999999998</v>
      </c>
      <c r="C120" s="228">
        <v>5.05</v>
      </c>
      <c r="D120" s="228">
        <v>324</v>
      </c>
      <c r="E120" s="228">
        <v>3.96</v>
      </c>
      <c r="F120" s="249">
        <v>2.1000000000000227</v>
      </c>
      <c r="G120" s="249">
        <v>-1.0899999999999999</v>
      </c>
    </row>
    <row r="121" spans="1:7">
      <c r="A121" s="228" t="s">
        <v>833</v>
      </c>
      <c r="B121" s="228">
        <v>516</v>
      </c>
      <c r="C121" s="228">
        <v>7.1925129999999999</v>
      </c>
      <c r="D121" s="228">
        <v>480</v>
      </c>
      <c r="E121" s="228">
        <v>6.48</v>
      </c>
      <c r="F121" s="249">
        <v>-36</v>
      </c>
      <c r="G121" s="249">
        <v>-0.71251299999999951</v>
      </c>
    </row>
    <row r="122" spans="1:7">
      <c r="A122" s="228" t="s">
        <v>834</v>
      </c>
      <c r="B122" s="228">
        <v>223.5</v>
      </c>
      <c r="C122" s="228">
        <v>3.1799999999999997</v>
      </c>
      <c r="D122" s="228">
        <v>324</v>
      </c>
      <c r="E122" s="228">
        <v>3.96</v>
      </c>
      <c r="F122" s="249">
        <v>100.5</v>
      </c>
      <c r="G122" s="249">
        <v>0.78000000000000025</v>
      </c>
    </row>
    <row r="123" spans="1:7">
      <c r="A123" s="228" t="s">
        <v>835</v>
      </c>
      <c r="B123" s="228">
        <v>383.6</v>
      </c>
      <c r="C123" s="228">
        <v>6.370000000000001</v>
      </c>
      <c r="D123" s="228">
        <v>324</v>
      </c>
      <c r="E123" s="228">
        <v>3.96</v>
      </c>
      <c r="F123" s="249">
        <v>-59.600000000000023</v>
      </c>
      <c r="G123" s="249">
        <v>-2.410000000000001</v>
      </c>
    </row>
    <row r="124" spans="1:7">
      <c r="A124" s="228" t="s">
        <v>836</v>
      </c>
      <c r="B124" s="228">
        <v>446</v>
      </c>
      <c r="C124" s="228">
        <v>6.0420000000000007</v>
      </c>
      <c r="D124" s="228">
        <v>408</v>
      </c>
      <c r="E124" s="228">
        <v>4.47</v>
      </c>
      <c r="F124" s="249">
        <v>-38</v>
      </c>
      <c r="G124" s="249">
        <v>-1.572000000000001</v>
      </c>
    </row>
    <row r="125" spans="1:7">
      <c r="A125" s="228" t="s">
        <v>837</v>
      </c>
      <c r="B125" s="228">
        <v>308.2</v>
      </c>
      <c r="C125" s="228">
        <v>5.3819999999999997</v>
      </c>
      <c r="D125" s="228">
        <v>480</v>
      </c>
      <c r="E125" s="228">
        <v>6.48</v>
      </c>
      <c r="F125" s="249">
        <v>171.8</v>
      </c>
      <c r="G125" s="249">
        <v>1.0980000000000008</v>
      </c>
    </row>
    <row r="126" spans="1:7">
      <c r="A126" s="228" t="s">
        <v>838</v>
      </c>
      <c r="B126" s="228">
        <v>280</v>
      </c>
      <c r="C126" s="228">
        <v>5.58</v>
      </c>
      <c r="D126" s="228">
        <v>240</v>
      </c>
      <c r="E126" s="228">
        <v>2.8</v>
      </c>
      <c r="F126" s="249">
        <v>-40</v>
      </c>
      <c r="G126" s="249">
        <v>-2.7800000000000002</v>
      </c>
    </row>
    <row r="127" spans="1:7">
      <c r="A127" s="228" t="s">
        <v>839</v>
      </c>
      <c r="B127" s="228">
        <v>536.79999999999995</v>
      </c>
      <c r="C127" s="228">
        <v>6.4420000000000002</v>
      </c>
      <c r="D127" s="228">
        <v>480</v>
      </c>
      <c r="E127" s="228">
        <v>6.48</v>
      </c>
      <c r="F127" s="249">
        <v>-56.799999999999955</v>
      </c>
      <c r="G127" s="249">
        <v>3.8000000000000256E-2</v>
      </c>
    </row>
    <row r="128" spans="1:7">
      <c r="A128" s="228" t="s">
        <v>840</v>
      </c>
      <c r="B128" s="228">
        <v>330.2</v>
      </c>
      <c r="C128" s="228">
        <v>4.8180000000000005</v>
      </c>
      <c r="D128" s="228">
        <v>324</v>
      </c>
      <c r="E128" s="228">
        <v>3.96</v>
      </c>
      <c r="F128" s="249">
        <v>-6.1999999999999886</v>
      </c>
      <c r="G128" s="249">
        <v>-0.85800000000000054</v>
      </c>
    </row>
    <row r="129" spans="1:7">
      <c r="A129" s="228" t="s">
        <v>841</v>
      </c>
      <c r="B129" s="228">
        <v>315</v>
      </c>
      <c r="C129" s="228">
        <v>4.4212800000000003</v>
      </c>
      <c r="D129" s="228">
        <v>480</v>
      </c>
      <c r="E129" s="228">
        <v>6.48</v>
      </c>
      <c r="F129" s="249">
        <v>165</v>
      </c>
      <c r="G129" s="249">
        <v>2.0587200000000001</v>
      </c>
    </row>
    <row r="130" spans="1:7">
      <c r="A130" s="228" t="s">
        <v>842</v>
      </c>
      <c r="B130" s="228">
        <v>441.3</v>
      </c>
      <c r="C130" s="228">
        <v>7.17</v>
      </c>
      <c r="D130" s="228">
        <v>324</v>
      </c>
      <c r="E130" s="228">
        <v>3.96</v>
      </c>
      <c r="F130" s="249">
        <v>-117.30000000000001</v>
      </c>
      <c r="G130" s="249">
        <v>-3.21</v>
      </c>
    </row>
    <row r="131" spans="1:7">
      <c r="A131" s="228" t="s">
        <v>843</v>
      </c>
      <c r="B131" s="228">
        <v>462.2</v>
      </c>
      <c r="C131" s="228">
        <v>5.87</v>
      </c>
      <c r="D131" s="228">
        <v>480</v>
      </c>
      <c r="E131" s="228">
        <v>6.48</v>
      </c>
      <c r="F131" s="249">
        <v>17.800000000000011</v>
      </c>
      <c r="G131" s="249">
        <v>0.61000000000000032</v>
      </c>
    </row>
    <row r="132" spans="1:7">
      <c r="A132" s="228" t="s">
        <v>844</v>
      </c>
      <c r="B132" s="228">
        <v>204</v>
      </c>
      <c r="C132" s="228">
        <v>2.2799999999999998</v>
      </c>
      <c r="D132" s="228">
        <v>480</v>
      </c>
      <c r="E132" s="228">
        <v>6.48</v>
      </c>
      <c r="F132" s="249">
        <v>276</v>
      </c>
      <c r="G132" s="249">
        <v>4.2000000000000011</v>
      </c>
    </row>
    <row r="133" spans="1:7">
      <c r="A133" s="228" t="s">
        <v>845</v>
      </c>
      <c r="B133" s="228">
        <v>183</v>
      </c>
      <c r="C133" s="228">
        <v>1.9536720000000001</v>
      </c>
      <c r="D133" s="228">
        <v>480</v>
      </c>
      <c r="E133" s="228">
        <v>6.48</v>
      </c>
      <c r="F133" s="249">
        <v>297</v>
      </c>
      <c r="G133" s="249">
        <v>4.5263280000000004</v>
      </c>
    </row>
    <row r="134" spans="1:7">
      <c r="A134" s="228" t="s">
        <v>846</v>
      </c>
      <c r="B134" s="228">
        <v>259.5</v>
      </c>
      <c r="C134" s="228">
        <v>4.0200000000000005</v>
      </c>
      <c r="D134" s="228">
        <v>180</v>
      </c>
      <c r="E134" s="228">
        <v>2.1</v>
      </c>
      <c r="F134" s="249">
        <v>-79.5</v>
      </c>
      <c r="G134" s="249">
        <v>-1.9200000000000004</v>
      </c>
    </row>
    <row r="135" spans="1:7">
      <c r="A135" s="228" t="s">
        <v>847</v>
      </c>
      <c r="B135" s="228">
        <v>90</v>
      </c>
      <c r="C135" s="228">
        <v>1.2143699999999999</v>
      </c>
      <c r="D135" s="228">
        <v>120</v>
      </c>
      <c r="E135" s="228">
        <v>1.4</v>
      </c>
      <c r="F135" s="249">
        <v>30</v>
      </c>
      <c r="G135" s="249">
        <v>0.18562999999999996</v>
      </c>
    </row>
    <row r="136" spans="1:7">
      <c r="A136" s="228" t="s">
        <v>848</v>
      </c>
      <c r="B136" s="228">
        <v>425.5</v>
      </c>
      <c r="C136" s="228">
        <v>7.3517920000000005</v>
      </c>
      <c r="D136" s="228">
        <v>480</v>
      </c>
      <c r="E136" s="228">
        <v>6.48</v>
      </c>
      <c r="F136" s="249">
        <v>54.5</v>
      </c>
      <c r="G136" s="249">
        <v>-0.87179200000000012</v>
      </c>
    </row>
    <row r="137" spans="1:7">
      <c r="A137" s="228" t="s">
        <v>849</v>
      </c>
      <c r="B137" s="228">
        <v>400.4</v>
      </c>
      <c r="C137" s="228">
        <v>6.2297920000000007</v>
      </c>
      <c r="D137" s="228">
        <v>480</v>
      </c>
      <c r="E137" s="228">
        <v>6.48</v>
      </c>
      <c r="F137" s="249">
        <v>79.600000000000023</v>
      </c>
      <c r="G137" s="249">
        <v>0.25020799999999976</v>
      </c>
    </row>
    <row r="138" spans="1:7">
      <c r="A138" s="228" t="s">
        <v>850</v>
      </c>
      <c r="B138" s="228">
        <v>318</v>
      </c>
      <c r="C138" s="228">
        <v>4.3800000000000008</v>
      </c>
      <c r="D138" s="228">
        <v>324</v>
      </c>
      <c r="E138" s="228">
        <v>3.96</v>
      </c>
      <c r="F138" s="249">
        <v>6</v>
      </c>
      <c r="G138" s="249">
        <v>-0.42000000000000082</v>
      </c>
    </row>
    <row r="139" spans="1:7">
      <c r="A139" s="228" t="s">
        <v>851</v>
      </c>
      <c r="B139" s="228">
        <v>98.2</v>
      </c>
      <c r="C139" s="228">
        <v>1.56</v>
      </c>
      <c r="D139" s="228">
        <v>120</v>
      </c>
      <c r="E139" s="228">
        <v>1.4</v>
      </c>
      <c r="F139" s="249">
        <v>21.799999999999997</v>
      </c>
      <c r="G139" s="249">
        <v>-0.16000000000000014</v>
      </c>
    </row>
    <row r="140" spans="1:7">
      <c r="A140" s="228" t="s">
        <v>852</v>
      </c>
      <c r="B140" s="228">
        <v>470</v>
      </c>
      <c r="C140" s="228">
        <v>6.88</v>
      </c>
      <c r="D140" s="228">
        <v>180</v>
      </c>
      <c r="E140" s="228">
        <v>2.1</v>
      </c>
      <c r="F140" s="249">
        <v>-290</v>
      </c>
      <c r="G140" s="249">
        <v>-4.7799999999999994</v>
      </c>
    </row>
    <row r="141" spans="1:7">
      <c r="A141" s="228" t="s">
        <v>853</v>
      </c>
      <c r="B141" s="228">
        <v>310</v>
      </c>
      <c r="C141" s="228">
        <v>4.05</v>
      </c>
      <c r="D141" s="228">
        <v>324</v>
      </c>
      <c r="E141" s="228">
        <v>3.96</v>
      </c>
      <c r="F141" s="249">
        <v>14</v>
      </c>
      <c r="G141" s="249">
        <v>-8.9999999999999858E-2</v>
      </c>
    </row>
    <row r="142" spans="1:7">
      <c r="A142" s="228" t="s">
        <v>854</v>
      </c>
      <c r="B142" s="228">
        <v>348.3</v>
      </c>
      <c r="C142" s="228">
        <v>5.669999999999999</v>
      </c>
      <c r="D142" s="228">
        <v>324</v>
      </c>
      <c r="E142" s="228">
        <v>3.96</v>
      </c>
      <c r="F142" s="249">
        <v>-24.300000000000011</v>
      </c>
      <c r="G142" s="249">
        <v>-1.7099999999999991</v>
      </c>
    </row>
    <row r="143" spans="1:7">
      <c r="A143" s="228" t="s">
        <v>855</v>
      </c>
      <c r="B143" s="228">
        <v>271.10000000000002</v>
      </c>
      <c r="C143" s="228">
        <v>3.4775879999999999</v>
      </c>
      <c r="D143" s="228">
        <v>324</v>
      </c>
      <c r="E143" s="228">
        <v>3.96</v>
      </c>
      <c r="F143" s="249">
        <v>52.899999999999977</v>
      </c>
      <c r="G143" s="249">
        <v>0.48241200000000006</v>
      </c>
    </row>
    <row r="144" spans="1:7">
      <c r="A144" s="228" t="s">
        <v>856</v>
      </c>
      <c r="B144" s="228">
        <v>302</v>
      </c>
      <c r="C144" s="228">
        <v>4.67</v>
      </c>
      <c r="D144" s="228">
        <v>432</v>
      </c>
      <c r="E144" s="228">
        <v>5.28</v>
      </c>
      <c r="F144" s="249">
        <v>130</v>
      </c>
      <c r="G144" s="249">
        <v>0.61000000000000032</v>
      </c>
    </row>
    <row r="145" spans="1:7">
      <c r="A145" s="228" t="s">
        <v>857</v>
      </c>
      <c r="B145" s="228">
        <v>307.8</v>
      </c>
      <c r="C145" s="228">
        <v>5.221280000000001</v>
      </c>
      <c r="D145" s="228">
        <v>324</v>
      </c>
      <c r="E145" s="228">
        <v>3.96</v>
      </c>
      <c r="F145" s="249">
        <v>16.199999999999989</v>
      </c>
      <c r="G145" s="249">
        <v>-1.2612800000000011</v>
      </c>
    </row>
    <row r="146" spans="1:7">
      <c r="A146" s="228" t="s">
        <v>858</v>
      </c>
      <c r="B146" s="228">
        <v>226.3</v>
      </c>
      <c r="C146" s="228">
        <v>3.26</v>
      </c>
      <c r="D146" s="228">
        <v>180</v>
      </c>
      <c r="E146" s="228">
        <v>2.1</v>
      </c>
      <c r="F146" s="249">
        <v>-46.300000000000011</v>
      </c>
      <c r="G146" s="249">
        <v>-1.1599999999999997</v>
      </c>
    </row>
    <row r="147" spans="1:7">
      <c r="A147" s="228" t="s">
        <v>859</v>
      </c>
      <c r="B147" s="228">
        <v>446</v>
      </c>
      <c r="C147" s="228">
        <v>6.9975760000000005</v>
      </c>
      <c r="D147" s="228">
        <v>480</v>
      </c>
      <c r="E147" s="228">
        <v>6.48</v>
      </c>
      <c r="F147" s="249">
        <v>34</v>
      </c>
      <c r="G147" s="249">
        <v>-0.51757600000000004</v>
      </c>
    </row>
    <row r="148" spans="1:7">
      <c r="A148" s="228" t="s">
        <v>860</v>
      </c>
      <c r="B148" s="228">
        <v>381</v>
      </c>
      <c r="C148" s="228">
        <v>5.94</v>
      </c>
      <c r="D148" s="228">
        <v>324</v>
      </c>
      <c r="E148" s="228">
        <v>3.96</v>
      </c>
      <c r="F148" s="249">
        <v>-57</v>
      </c>
      <c r="G148" s="249">
        <v>-1.9800000000000004</v>
      </c>
    </row>
    <row r="149" spans="1:7">
      <c r="A149" s="228" t="s">
        <v>861</v>
      </c>
      <c r="B149" s="228">
        <v>229.5</v>
      </c>
      <c r="C149" s="228">
        <v>2.9161799999999993</v>
      </c>
      <c r="D149" s="228">
        <v>324</v>
      </c>
      <c r="E149" s="228">
        <v>3.96</v>
      </c>
      <c r="F149" s="249">
        <v>94.5</v>
      </c>
      <c r="G149" s="249">
        <v>1.0438200000000006</v>
      </c>
    </row>
    <row r="150" spans="1:7">
      <c r="A150" s="228" t="s">
        <v>862</v>
      </c>
      <c r="B150" s="228">
        <v>123</v>
      </c>
      <c r="C150" s="228">
        <v>1.8</v>
      </c>
      <c r="D150" s="228">
        <v>295</v>
      </c>
      <c r="E150" s="228">
        <v>4.37</v>
      </c>
      <c r="F150" s="249">
        <v>172</v>
      </c>
      <c r="G150" s="249">
        <v>2.5700000000000003</v>
      </c>
    </row>
    <row r="151" spans="1:7">
      <c r="A151" s="228" t="s">
        <v>863</v>
      </c>
      <c r="B151" s="228">
        <v>474.7</v>
      </c>
      <c r="C151" s="228">
        <v>7.136000000000001</v>
      </c>
      <c r="D151" s="228">
        <v>480</v>
      </c>
      <c r="E151" s="228">
        <v>6.48</v>
      </c>
      <c r="F151" s="249">
        <v>5.3000000000000114</v>
      </c>
      <c r="G151" s="249">
        <v>-0.65600000000000058</v>
      </c>
    </row>
    <row r="152" spans="1:7">
      <c r="A152" s="228" t="s">
        <v>864</v>
      </c>
      <c r="B152" s="228">
        <v>329.6</v>
      </c>
      <c r="C152" s="228">
        <v>4.8600000000000003</v>
      </c>
      <c r="D152" s="228">
        <v>324</v>
      </c>
      <c r="E152" s="228">
        <v>3.96</v>
      </c>
      <c r="F152" s="249">
        <v>-5.6000000000000227</v>
      </c>
      <c r="G152" s="249">
        <v>-0.90000000000000036</v>
      </c>
    </row>
    <row r="153" spans="1:7">
      <c r="A153" s="228" t="s">
        <v>865</v>
      </c>
      <c r="B153" s="228">
        <v>462.5</v>
      </c>
      <c r="C153" s="228">
        <v>6.1503060000000005</v>
      </c>
      <c r="D153" s="228">
        <v>180</v>
      </c>
      <c r="E153" s="228">
        <v>2.1</v>
      </c>
      <c r="F153" s="249">
        <v>-282.5</v>
      </c>
      <c r="G153" s="249">
        <v>-4.0503060000000009</v>
      </c>
    </row>
    <row r="154" spans="1:7">
      <c r="A154" s="228" t="s">
        <v>866</v>
      </c>
      <c r="B154" s="228">
        <v>167</v>
      </c>
      <c r="C154" s="228">
        <v>2.22384</v>
      </c>
      <c r="D154" s="228">
        <v>180</v>
      </c>
      <c r="E154" s="228">
        <v>2.1</v>
      </c>
      <c r="F154" s="249">
        <v>13</v>
      </c>
      <c r="G154" s="249">
        <v>-0.12383999999999995</v>
      </c>
    </row>
    <row r="155" spans="1:7">
      <c r="A155" s="228" t="s">
        <v>867</v>
      </c>
      <c r="B155" s="228">
        <v>237</v>
      </c>
      <c r="C155" s="228">
        <v>3.59</v>
      </c>
      <c r="D155" s="228">
        <v>324</v>
      </c>
      <c r="E155" s="228">
        <v>3.96</v>
      </c>
      <c r="F155" s="249">
        <v>87</v>
      </c>
      <c r="G155" s="249">
        <v>0.37000000000000011</v>
      </c>
    </row>
    <row r="156" spans="1:7">
      <c r="A156" s="228" t="s">
        <v>868</v>
      </c>
      <c r="B156" s="228">
        <v>369.3</v>
      </c>
      <c r="C156" s="228">
        <v>5.0375880000000004</v>
      </c>
      <c r="D156" s="228">
        <v>324</v>
      </c>
      <c r="E156" s="228">
        <v>3.96</v>
      </c>
      <c r="F156" s="249">
        <v>-45.300000000000011</v>
      </c>
      <c r="G156" s="249">
        <v>-1.0775880000000004</v>
      </c>
    </row>
    <row r="157" spans="1:7">
      <c r="A157" s="228" t="s">
        <v>869</v>
      </c>
      <c r="B157" s="228">
        <v>203.5</v>
      </c>
      <c r="C157" s="228">
        <v>2.42</v>
      </c>
      <c r="D157" s="228">
        <v>324</v>
      </c>
      <c r="E157" s="228">
        <v>3.96</v>
      </c>
      <c r="F157" s="249">
        <v>120.5</v>
      </c>
      <c r="G157" s="249">
        <v>1.54</v>
      </c>
    </row>
    <row r="158" spans="1:7">
      <c r="A158" s="228" t="s">
        <v>870</v>
      </c>
      <c r="B158" s="228">
        <v>147.30000000000001</v>
      </c>
      <c r="C158" s="228">
        <v>2.34</v>
      </c>
      <c r="D158" s="228">
        <v>180</v>
      </c>
      <c r="E158" s="228">
        <v>2.1</v>
      </c>
      <c r="F158" s="249">
        <v>32.699999999999989</v>
      </c>
      <c r="G158" s="249">
        <v>-0.23999999999999977</v>
      </c>
    </row>
    <row r="159" spans="1:7">
      <c r="A159" s="228" t="s">
        <v>871</v>
      </c>
      <c r="B159" s="228">
        <v>153</v>
      </c>
      <c r="C159" s="228">
        <v>2.04</v>
      </c>
      <c r="D159" s="228">
        <v>180</v>
      </c>
      <c r="E159" s="228">
        <v>2.1</v>
      </c>
      <c r="F159" s="249">
        <v>27</v>
      </c>
      <c r="G159" s="249">
        <v>6.0000000000000053E-2</v>
      </c>
    </row>
    <row r="160" spans="1:7">
      <c r="A160" s="228" t="s">
        <v>872</v>
      </c>
      <c r="B160" s="228">
        <v>298.5</v>
      </c>
      <c r="C160" s="228">
        <v>4.66</v>
      </c>
      <c r="D160" s="228">
        <v>324</v>
      </c>
      <c r="E160" s="228">
        <v>3.96</v>
      </c>
      <c r="F160" s="249">
        <v>25.5</v>
      </c>
      <c r="G160" s="249">
        <v>-0.70000000000000018</v>
      </c>
    </row>
    <row r="161" spans="1:7">
      <c r="A161" s="228" t="s">
        <v>873</v>
      </c>
      <c r="B161" s="228">
        <v>396</v>
      </c>
      <c r="C161" s="228">
        <v>6.4092060000000002</v>
      </c>
      <c r="D161" s="228">
        <v>324</v>
      </c>
      <c r="E161" s="228">
        <v>3.96</v>
      </c>
      <c r="F161" s="249">
        <v>-72</v>
      </c>
      <c r="G161" s="249">
        <v>-2.4492060000000002</v>
      </c>
    </row>
    <row r="162" spans="1:7">
      <c r="A162" s="228" t="s">
        <v>874</v>
      </c>
      <c r="B162" s="228">
        <v>251.4</v>
      </c>
      <c r="C162" s="228">
        <v>3.5700000000000003</v>
      </c>
      <c r="D162" s="228">
        <v>324</v>
      </c>
      <c r="E162" s="228">
        <v>3.96</v>
      </c>
      <c r="F162" s="249">
        <v>72.599999999999994</v>
      </c>
      <c r="G162" s="249">
        <v>0.38999999999999968</v>
      </c>
    </row>
    <row r="163" spans="1:7">
      <c r="A163" s="228" t="s">
        <v>875</v>
      </c>
      <c r="B163" s="228">
        <v>259.5</v>
      </c>
      <c r="C163" s="228">
        <v>3.4799999999999995</v>
      </c>
      <c r="D163" s="228">
        <v>180</v>
      </c>
      <c r="E163" s="228">
        <v>2.1</v>
      </c>
      <c r="F163" s="249">
        <v>-79.5</v>
      </c>
      <c r="G163" s="249">
        <v>-1.3799999999999994</v>
      </c>
    </row>
    <row r="164" spans="1:7">
      <c r="A164" s="228" t="s">
        <v>876</v>
      </c>
      <c r="B164" s="228">
        <v>296</v>
      </c>
      <c r="C164" s="228">
        <v>3.5024480000000002</v>
      </c>
      <c r="D164" s="228">
        <v>324</v>
      </c>
      <c r="E164" s="228">
        <v>3.96</v>
      </c>
      <c r="F164" s="249">
        <v>28</v>
      </c>
      <c r="G164" s="249">
        <v>0.45755199999999974</v>
      </c>
    </row>
    <row r="165" spans="1:7">
      <c r="A165" s="228" t="s">
        <v>877</v>
      </c>
      <c r="B165" s="228">
        <v>173.2</v>
      </c>
      <c r="C165" s="228">
        <v>2.7799999999999994</v>
      </c>
      <c r="D165" s="228">
        <v>224</v>
      </c>
      <c r="E165" s="228">
        <v>3.08</v>
      </c>
      <c r="F165" s="249">
        <v>50.800000000000011</v>
      </c>
      <c r="G165" s="249">
        <v>0.30000000000000071</v>
      </c>
    </row>
    <row r="166" spans="1:7">
      <c r="A166" s="228" t="s">
        <v>878</v>
      </c>
      <c r="B166" s="228">
        <v>276.7</v>
      </c>
      <c r="C166" s="228">
        <v>4.1000000000000005</v>
      </c>
      <c r="D166" s="228">
        <v>324</v>
      </c>
      <c r="E166" s="228">
        <v>3.96</v>
      </c>
      <c r="F166" s="249">
        <v>47.300000000000011</v>
      </c>
      <c r="G166" s="249">
        <v>-0.14000000000000057</v>
      </c>
    </row>
    <row r="167" spans="1:7">
      <c r="A167" s="228" t="s">
        <v>879</v>
      </c>
      <c r="B167" s="228">
        <v>202.5</v>
      </c>
      <c r="C167" s="228">
        <v>3.3899999999999997</v>
      </c>
      <c r="D167" s="228">
        <v>180</v>
      </c>
      <c r="E167" s="228">
        <v>2.1</v>
      </c>
      <c r="F167" s="249">
        <v>-22.5</v>
      </c>
      <c r="G167" s="249">
        <v>-1.2899999999999996</v>
      </c>
    </row>
    <row r="168" spans="1:7">
      <c r="A168" s="228" t="s">
        <v>880</v>
      </c>
      <c r="B168" s="228">
        <v>206.5</v>
      </c>
      <c r="C168" s="228">
        <v>2.9399999999999995</v>
      </c>
      <c r="D168" s="228">
        <v>298</v>
      </c>
      <c r="E168" s="228">
        <v>3.7200000000000006</v>
      </c>
      <c r="F168" s="249">
        <v>91.5</v>
      </c>
      <c r="G168" s="249">
        <v>0.78000000000000114</v>
      </c>
    </row>
    <row r="169" spans="1:7">
      <c r="A169" s="228" t="s">
        <v>881</v>
      </c>
      <c r="B169" s="228">
        <v>206.7</v>
      </c>
      <c r="C169" s="228">
        <v>3.0900000000000003</v>
      </c>
      <c r="D169" s="228">
        <v>180</v>
      </c>
      <c r="E169" s="228">
        <v>2.1</v>
      </c>
      <c r="F169" s="249">
        <v>-26.699999999999989</v>
      </c>
      <c r="G169" s="249">
        <v>-0.99000000000000021</v>
      </c>
    </row>
    <row r="170" spans="1:7">
      <c r="A170" s="228" t="s">
        <v>882</v>
      </c>
      <c r="B170" s="228">
        <v>547.5</v>
      </c>
      <c r="C170" s="228">
        <v>8.6019999999999985</v>
      </c>
      <c r="D170" s="228">
        <v>480</v>
      </c>
      <c r="E170" s="228">
        <v>6.48</v>
      </c>
      <c r="F170" s="249">
        <v>-67.5</v>
      </c>
      <c r="G170" s="249">
        <v>-2.1219999999999981</v>
      </c>
    </row>
    <row r="171" spans="1:7">
      <c r="A171" s="228" t="s">
        <v>883</v>
      </c>
      <c r="B171" s="228">
        <v>416</v>
      </c>
      <c r="C171" s="228">
        <v>5.9319999999999995</v>
      </c>
      <c r="D171" s="228">
        <v>480</v>
      </c>
      <c r="E171" s="228">
        <v>6.48</v>
      </c>
      <c r="F171" s="249">
        <v>64</v>
      </c>
      <c r="G171" s="249">
        <v>0.54800000000000093</v>
      </c>
    </row>
    <row r="172" spans="1:7">
      <c r="A172" s="228" t="s">
        <v>884</v>
      </c>
      <c r="B172" s="228">
        <v>297.2</v>
      </c>
      <c r="C172" s="228">
        <v>5.2812800000000006</v>
      </c>
      <c r="D172" s="228">
        <v>180</v>
      </c>
      <c r="E172" s="228">
        <v>2.1</v>
      </c>
      <c r="F172" s="249">
        <v>-117.19999999999999</v>
      </c>
      <c r="G172" s="249">
        <v>-3.1812800000000006</v>
      </c>
    </row>
    <row r="173" spans="1:7">
      <c r="A173" s="228" t="s">
        <v>885</v>
      </c>
      <c r="B173" s="228">
        <v>292.5</v>
      </c>
      <c r="C173" s="228">
        <v>3.9119999999999995</v>
      </c>
      <c r="D173" s="228">
        <v>324</v>
      </c>
      <c r="E173" s="228">
        <v>3.96</v>
      </c>
      <c r="F173" s="249">
        <v>31.5</v>
      </c>
      <c r="G173" s="249">
        <v>4.8000000000000487E-2</v>
      </c>
    </row>
    <row r="174" spans="1:7">
      <c r="A174" s="228" t="s">
        <v>886</v>
      </c>
      <c r="B174" s="228">
        <v>368.7</v>
      </c>
      <c r="C174" s="228">
        <v>5.3101460000000005</v>
      </c>
      <c r="D174" s="228">
        <v>480</v>
      </c>
      <c r="E174" s="228">
        <v>6.48</v>
      </c>
      <c r="F174" s="249">
        <v>111.30000000000001</v>
      </c>
      <c r="G174" s="249">
        <v>1.1698539999999999</v>
      </c>
    </row>
    <row r="175" spans="1:7">
      <c r="A175" s="228" t="s">
        <v>887</v>
      </c>
      <c r="B175" s="228">
        <v>191.7</v>
      </c>
      <c r="C175" s="228">
        <v>2.73</v>
      </c>
      <c r="D175" s="228">
        <v>180</v>
      </c>
      <c r="E175" s="228">
        <v>2.1</v>
      </c>
      <c r="F175" s="249">
        <v>-11.699999999999989</v>
      </c>
      <c r="G175" s="249">
        <v>-0.62999999999999989</v>
      </c>
    </row>
    <row r="176" spans="1:7">
      <c r="A176" s="228" t="s">
        <v>888</v>
      </c>
      <c r="B176" s="228">
        <v>174.10000000000002</v>
      </c>
      <c r="C176" s="228">
        <v>2.83</v>
      </c>
      <c r="D176" s="228">
        <v>240</v>
      </c>
      <c r="E176" s="228">
        <v>2.8</v>
      </c>
      <c r="F176" s="249">
        <v>65.899999999999977</v>
      </c>
      <c r="G176" s="249">
        <v>-3.0000000000000249E-2</v>
      </c>
    </row>
    <row r="177" spans="1:7">
      <c r="A177" s="228" t="s">
        <v>889</v>
      </c>
      <c r="B177" s="228">
        <v>153.30000000000001</v>
      </c>
      <c r="C177" s="228">
        <v>2.2700000000000005</v>
      </c>
      <c r="D177" s="228">
        <v>180</v>
      </c>
      <c r="E177" s="228">
        <v>2.1</v>
      </c>
      <c r="F177" s="249">
        <v>26.699999999999989</v>
      </c>
      <c r="G177" s="249">
        <v>-0.17000000000000037</v>
      </c>
    </row>
    <row r="178" spans="1:7">
      <c r="A178" s="228" t="s">
        <v>890</v>
      </c>
      <c r="B178" s="228">
        <v>175.5</v>
      </c>
      <c r="C178" s="228">
        <v>3.8999999999999995</v>
      </c>
      <c r="D178" s="228">
        <v>180</v>
      </c>
      <c r="E178" s="228">
        <v>2.1</v>
      </c>
      <c r="F178" s="249">
        <v>4.5</v>
      </c>
      <c r="G178" s="249">
        <v>-1.7999999999999994</v>
      </c>
    </row>
    <row r="179" spans="1:7">
      <c r="A179" s="228" t="s">
        <v>891</v>
      </c>
      <c r="B179" s="228">
        <v>210.5</v>
      </c>
      <c r="C179" s="228">
        <v>2.8400000000000003</v>
      </c>
      <c r="D179" s="228">
        <v>240</v>
      </c>
      <c r="E179" s="228">
        <v>2.8</v>
      </c>
      <c r="F179" s="249">
        <v>29.5</v>
      </c>
      <c r="G179" s="249">
        <v>-4.000000000000048E-2</v>
      </c>
    </row>
    <row r="180" spans="1:7">
      <c r="A180" s="228" t="s">
        <v>892</v>
      </c>
      <c r="B180" s="228">
        <v>301</v>
      </c>
      <c r="C180" s="228">
        <v>5.0600000000000005</v>
      </c>
      <c r="D180" s="228">
        <v>324</v>
      </c>
      <c r="E180" s="228">
        <v>3.96</v>
      </c>
      <c r="F180" s="249">
        <v>23</v>
      </c>
      <c r="G180" s="249">
        <v>-1.1000000000000005</v>
      </c>
    </row>
    <row r="181" spans="1:7">
      <c r="A181" s="228" t="s">
        <v>893</v>
      </c>
      <c r="B181" s="228">
        <v>200.9</v>
      </c>
      <c r="C181" s="228">
        <v>3.2300000000000004</v>
      </c>
      <c r="D181" s="228">
        <v>180</v>
      </c>
      <c r="E181" s="228">
        <v>2.1</v>
      </c>
      <c r="F181" s="249">
        <v>-20.900000000000006</v>
      </c>
      <c r="G181" s="249">
        <v>-1.1300000000000003</v>
      </c>
    </row>
    <row r="182" spans="1:7">
      <c r="A182" s="228" t="s">
        <v>894</v>
      </c>
      <c r="B182" s="228">
        <v>391.4</v>
      </c>
      <c r="C182" s="228">
        <v>6.0412800000000013</v>
      </c>
      <c r="D182" s="228">
        <v>324</v>
      </c>
      <c r="E182" s="228">
        <v>3.96</v>
      </c>
      <c r="F182" s="249">
        <v>-67.399999999999977</v>
      </c>
      <c r="G182" s="249">
        <v>-2.0812800000000014</v>
      </c>
    </row>
    <row r="183" spans="1:7">
      <c r="A183" s="228" t="s">
        <v>895</v>
      </c>
      <c r="B183" s="228">
        <v>255</v>
      </c>
      <c r="C183" s="228">
        <v>3.7199999999999998</v>
      </c>
      <c r="D183" s="228">
        <v>180</v>
      </c>
      <c r="E183" s="228">
        <v>2.1</v>
      </c>
      <c r="F183" s="249">
        <v>-75</v>
      </c>
      <c r="G183" s="249">
        <v>-1.6199999999999997</v>
      </c>
    </row>
    <row r="184" spans="1:7">
      <c r="A184" s="228" t="s">
        <v>896</v>
      </c>
      <c r="B184" s="228">
        <v>238.20000000000002</v>
      </c>
      <c r="C184" s="228">
        <v>4.4399999999999995</v>
      </c>
      <c r="D184" s="228">
        <v>324</v>
      </c>
      <c r="E184" s="228">
        <v>3.96</v>
      </c>
      <c r="F184" s="249">
        <v>85.799999999999983</v>
      </c>
      <c r="G184" s="249">
        <v>-0.47999999999999954</v>
      </c>
    </row>
    <row r="185" spans="1:7">
      <c r="A185" s="228" t="s">
        <v>897</v>
      </c>
      <c r="B185" s="228">
        <v>203</v>
      </c>
      <c r="C185" s="228">
        <v>3.13</v>
      </c>
      <c r="D185" s="228">
        <v>180</v>
      </c>
      <c r="E185" s="228">
        <v>2.1</v>
      </c>
      <c r="F185" s="249">
        <v>-23</v>
      </c>
      <c r="G185" s="249">
        <v>-1.0299999999999998</v>
      </c>
    </row>
    <row r="186" spans="1:7">
      <c r="A186" s="228" t="s">
        <v>898</v>
      </c>
      <c r="B186" s="228">
        <v>542</v>
      </c>
      <c r="C186" s="228">
        <v>7.4055999999999989</v>
      </c>
      <c r="D186" s="228">
        <v>432</v>
      </c>
      <c r="E186" s="228">
        <v>5.28</v>
      </c>
      <c r="F186" s="249">
        <v>-110</v>
      </c>
      <c r="G186" s="249">
        <v>-2.1255999999999986</v>
      </c>
    </row>
    <row r="187" spans="1:7">
      <c r="A187" s="228" t="s">
        <v>899</v>
      </c>
      <c r="B187" s="228">
        <v>155</v>
      </c>
      <c r="C187" s="228">
        <v>1.3434999999999999</v>
      </c>
      <c r="D187" s="228">
        <v>180</v>
      </c>
      <c r="E187" s="228">
        <v>2.1</v>
      </c>
      <c r="F187" s="249">
        <v>25</v>
      </c>
      <c r="G187" s="249">
        <v>0.75650000000000017</v>
      </c>
    </row>
    <row r="188" spans="1:7">
      <c r="A188" s="228" t="s">
        <v>900</v>
      </c>
      <c r="B188" s="228">
        <v>249.3</v>
      </c>
      <c r="C188" s="228">
        <v>4.0200000000000005</v>
      </c>
      <c r="D188" s="228">
        <v>180</v>
      </c>
      <c r="E188" s="228">
        <v>2.1</v>
      </c>
      <c r="F188" s="249">
        <v>-69.300000000000011</v>
      </c>
      <c r="G188" s="249">
        <v>-1.9200000000000004</v>
      </c>
    </row>
    <row r="189" spans="1:7">
      <c r="A189" s="228" t="s">
        <v>901</v>
      </c>
      <c r="B189" s="228">
        <v>238.20000000000002</v>
      </c>
      <c r="C189" s="228">
        <v>4.4399999999999995</v>
      </c>
      <c r="D189" s="228">
        <v>324</v>
      </c>
      <c r="E189" s="228">
        <v>3.96</v>
      </c>
      <c r="F189" s="249">
        <v>85.799999999999983</v>
      </c>
      <c r="G189" s="249">
        <v>-0.47999999999999954</v>
      </c>
    </row>
    <row r="190" spans="1:7">
      <c r="A190" s="228" t="s">
        <v>902</v>
      </c>
      <c r="B190" s="228">
        <v>241</v>
      </c>
      <c r="C190" s="228">
        <v>3.6299999999999994</v>
      </c>
      <c r="D190" s="228">
        <v>324</v>
      </c>
      <c r="E190" s="228">
        <v>3.96</v>
      </c>
      <c r="F190" s="249">
        <v>83</v>
      </c>
      <c r="G190" s="249">
        <v>0.33000000000000052</v>
      </c>
    </row>
    <row r="191" spans="1:7">
      <c r="A191" s="228" t="s">
        <v>903</v>
      </c>
      <c r="B191" s="228">
        <v>191.7</v>
      </c>
      <c r="C191" s="228">
        <v>2.73</v>
      </c>
      <c r="D191" s="228">
        <v>180</v>
      </c>
      <c r="E191" s="228">
        <v>2.1</v>
      </c>
      <c r="F191" s="249">
        <v>-11.699999999999989</v>
      </c>
      <c r="G191" s="249">
        <v>-0.62999999999999989</v>
      </c>
    </row>
    <row r="192" spans="1:7">
      <c r="A192" s="228" t="s">
        <v>904</v>
      </c>
      <c r="B192" s="228">
        <v>147.30000000000001</v>
      </c>
      <c r="C192" s="228">
        <v>2.34</v>
      </c>
      <c r="D192" s="228">
        <v>180</v>
      </c>
      <c r="E192" s="228">
        <v>2.1</v>
      </c>
      <c r="F192" s="249">
        <v>32.699999999999989</v>
      </c>
      <c r="G192" s="249">
        <v>-0.23999999999999977</v>
      </c>
    </row>
    <row r="193" spans="1:7">
      <c r="A193" s="228" t="s">
        <v>905</v>
      </c>
      <c r="B193" s="228">
        <v>192.3</v>
      </c>
      <c r="C193" s="228">
        <v>2.7</v>
      </c>
      <c r="D193" s="228">
        <v>324</v>
      </c>
      <c r="E193" s="228">
        <v>3.96</v>
      </c>
      <c r="F193" s="249">
        <v>131.69999999999999</v>
      </c>
      <c r="G193" s="249">
        <v>1.2599999999999998</v>
      </c>
    </row>
    <row r="194" spans="1:7">
      <c r="A194" s="228" t="s">
        <v>906</v>
      </c>
      <c r="B194" s="228">
        <v>147.30000000000001</v>
      </c>
      <c r="C194" s="228">
        <v>2.34</v>
      </c>
      <c r="D194" s="228">
        <v>180</v>
      </c>
      <c r="E194" s="228">
        <v>2.1</v>
      </c>
      <c r="F194" s="249">
        <v>32.699999999999989</v>
      </c>
      <c r="G194" s="249">
        <v>-0.23999999999999977</v>
      </c>
    </row>
    <row r="195" spans="1:7">
      <c r="A195" s="228" t="s">
        <v>907</v>
      </c>
      <c r="B195" s="228">
        <v>118</v>
      </c>
      <c r="C195" s="228">
        <v>0.96350000000000002</v>
      </c>
      <c r="D195" s="228">
        <v>180</v>
      </c>
      <c r="E195" s="228">
        <v>2.1</v>
      </c>
      <c r="F195" s="249">
        <v>62</v>
      </c>
      <c r="G195" s="249">
        <v>1.1365000000000001</v>
      </c>
    </row>
    <row r="196" spans="1:7">
      <c r="A196" s="228" t="s">
        <v>908</v>
      </c>
      <c r="B196" s="228">
        <v>328.20000000000005</v>
      </c>
      <c r="C196" s="228">
        <v>6.0900000000000016</v>
      </c>
      <c r="D196" s="228">
        <v>324</v>
      </c>
      <c r="E196" s="228">
        <v>3.96</v>
      </c>
      <c r="F196" s="249">
        <v>-4.2000000000000455</v>
      </c>
      <c r="G196" s="249">
        <v>-2.1300000000000017</v>
      </c>
    </row>
    <row r="197" spans="1:7">
      <c r="A197" s="228" t="s">
        <v>909</v>
      </c>
      <c r="B197" s="228">
        <v>214.6</v>
      </c>
      <c r="C197" s="228">
        <v>3.9000000000000004</v>
      </c>
      <c r="D197" s="228">
        <v>324</v>
      </c>
      <c r="E197" s="228">
        <v>3.96</v>
      </c>
      <c r="F197" s="249">
        <v>109.4</v>
      </c>
      <c r="G197" s="249">
        <v>5.9999999999999609E-2</v>
      </c>
    </row>
    <row r="198" spans="1:7">
      <c r="A198" s="228" t="s">
        <v>910</v>
      </c>
      <c r="B198" s="228">
        <v>280.5</v>
      </c>
      <c r="C198" s="228">
        <v>3.5483920000000002</v>
      </c>
      <c r="D198" s="228">
        <v>324</v>
      </c>
      <c r="E198" s="228">
        <v>3.96</v>
      </c>
      <c r="F198" s="249">
        <v>43.5</v>
      </c>
      <c r="G198" s="249">
        <v>0.41160799999999975</v>
      </c>
    </row>
    <row r="199" spans="1:7">
      <c r="A199" s="228" t="s">
        <v>911</v>
      </c>
      <c r="B199" s="228">
        <v>140.30000000000001</v>
      </c>
      <c r="C199" s="228">
        <v>2.2200000000000002</v>
      </c>
      <c r="D199" s="228">
        <v>180</v>
      </c>
      <c r="E199" s="228">
        <v>2.1</v>
      </c>
      <c r="F199" s="249">
        <v>39.699999999999989</v>
      </c>
      <c r="G199" s="249">
        <v>-0.12000000000000011</v>
      </c>
    </row>
    <row r="200" spans="1:7">
      <c r="A200" s="228" t="s">
        <v>912</v>
      </c>
      <c r="B200" s="228">
        <v>414.5</v>
      </c>
      <c r="C200" s="228">
        <v>6.1896149999999999</v>
      </c>
      <c r="D200" s="228">
        <v>324</v>
      </c>
      <c r="E200" s="228">
        <v>3.96</v>
      </c>
      <c r="F200" s="249">
        <v>-90.5</v>
      </c>
      <c r="G200" s="249">
        <v>-2.2296149999999999</v>
      </c>
    </row>
    <row r="201" spans="1:7">
      <c r="A201" s="228" t="s">
        <v>913</v>
      </c>
      <c r="B201" s="228">
        <v>311.89999999999998</v>
      </c>
      <c r="C201" s="228">
        <v>5.1996950000000002</v>
      </c>
      <c r="D201" s="228">
        <v>480</v>
      </c>
      <c r="E201" s="228">
        <v>6.48</v>
      </c>
      <c r="F201" s="249">
        <v>168.10000000000002</v>
      </c>
      <c r="G201" s="249">
        <v>1.2803050000000002</v>
      </c>
    </row>
    <row r="202" spans="1:7">
      <c r="A202" s="228" t="s">
        <v>914</v>
      </c>
      <c r="B202" s="228">
        <v>218.5</v>
      </c>
      <c r="C202" s="228">
        <v>2.7101459999999995</v>
      </c>
      <c r="D202" s="228">
        <v>324</v>
      </c>
      <c r="E202" s="228">
        <v>3.96</v>
      </c>
      <c r="F202" s="249">
        <v>105.5</v>
      </c>
      <c r="G202" s="249">
        <v>1.2498540000000005</v>
      </c>
    </row>
    <row r="203" spans="1:7">
      <c r="A203" s="228" t="s">
        <v>915</v>
      </c>
      <c r="B203" s="228">
        <v>311.7</v>
      </c>
      <c r="C203" s="228">
        <v>5.3836000000000004</v>
      </c>
      <c r="D203" s="228">
        <v>324</v>
      </c>
      <c r="E203" s="228">
        <v>3.96</v>
      </c>
      <c r="F203" s="249">
        <v>12.300000000000011</v>
      </c>
      <c r="G203" s="249">
        <v>-1.4236000000000004</v>
      </c>
    </row>
    <row r="204" spans="1:7">
      <c r="A204" s="228" t="s">
        <v>916</v>
      </c>
      <c r="B204" s="228">
        <v>238.20000000000002</v>
      </c>
      <c r="C204" s="228">
        <v>4.4399999999999995</v>
      </c>
      <c r="D204" s="228">
        <v>324</v>
      </c>
      <c r="E204" s="228">
        <v>3.96</v>
      </c>
      <c r="F204" s="249">
        <v>85.799999999999983</v>
      </c>
      <c r="G204" s="249">
        <v>-0.47999999999999954</v>
      </c>
    </row>
    <row r="205" spans="1:7">
      <c r="A205" s="228" t="s">
        <v>917</v>
      </c>
      <c r="B205" s="228">
        <v>327.9</v>
      </c>
      <c r="C205" s="228">
        <v>5.6618959999999996</v>
      </c>
      <c r="D205" s="228">
        <v>480</v>
      </c>
      <c r="E205" s="228">
        <v>6.48</v>
      </c>
      <c r="F205" s="249">
        <v>152.10000000000002</v>
      </c>
      <c r="G205" s="249">
        <v>0.81810400000000083</v>
      </c>
    </row>
    <row r="206" spans="1:7">
      <c r="A206" s="228" t="s">
        <v>918</v>
      </c>
      <c r="B206" s="228">
        <v>246</v>
      </c>
      <c r="C206" s="228">
        <v>4.389615</v>
      </c>
      <c r="D206" s="228">
        <v>324</v>
      </c>
      <c r="E206" s="228">
        <v>3.96</v>
      </c>
      <c r="F206" s="249">
        <v>78</v>
      </c>
      <c r="G206" s="249">
        <v>-0.42961500000000008</v>
      </c>
    </row>
    <row r="207" spans="1:7">
      <c r="A207" s="228" t="s">
        <v>919</v>
      </c>
      <c r="B207" s="228">
        <v>267</v>
      </c>
      <c r="C207" s="228">
        <v>3.0575879999999995</v>
      </c>
      <c r="D207" s="228">
        <v>324</v>
      </c>
      <c r="E207" s="228">
        <v>3.96</v>
      </c>
      <c r="F207" s="249">
        <v>57</v>
      </c>
      <c r="G207" s="249">
        <v>0.90241200000000044</v>
      </c>
    </row>
    <row r="208" spans="1:7">
      <c r="A208" s="228" t="s">
        <v>920</v>
      </c>
      <c r="B208" s="228">
        <v>247.9</v>
      </c>
      <c r="C208" s="228">
        <v>4.9208000000000007</v>
      </c>
      <c r="D208" s="228">
        <v>324</v>
      </c>
      <c r="E208" s="228">
        <v>3.96</v>
      </c>
      <c r="F208" s="249">
        <v>76.099999999999994</v>
      </c>
      <c r="G208" s="249">
        <v>-0.96080000000000076</v>
      </c>
    </row>
    <row r="209" spans="1:7">
      <c r="A209" s="228" t="s">
        <v>921</v>
      </c>
      <c r="B209" s="228">
        <v>314.5</v>
      </c>
      <c r="C209" s="228">
        <v>4.8296149999999995</v>
      </c>
      <c r="D209" s="228">
        <v>324</v>
      </c>
      <c r="E209" s="228">
        <v>3.96</v>
      </c>
      <c r="F209" s="249">
        <v>9.5</v>
      </c>
      <c r="G209" s="249">
        <v>-0.86961499999999958</v>
      </c>
    </row>
    <row r="210" spans="1:7">
      <c r="A210" s="228" t="s">
        <v>922</v>
      </c>
      <c r="B210" s="228">
        <v>187.8</v>
      </c>
      <c r="C210" s="228">
        <v>3.31</v>
      </c>
      <c r="D210" s="228">
        <v>324</v>
      </c>
      <c r="E210" s="228">
        <v>3.96</v>
      </c>
      <c r="F210" s="249">
        <v>136.19999999999999</v>
      </c>
      <c r="G210" s="249">
        <v>0.64999999999999991</v>
      </c>
    </row>
    <row r="211" spans="1:7">
      <c r="A211" s="228" t="s">
        <v>923</v>
      </c>
      <c r="B211" s="228">
        <v>135.5</v>
      </c>
      <c r="C211" s="228">
        <v>2.09</v>
      </c>
      <c r="D211" s="228">
        <v>180</v>
      </c>
      <c r="E211" s="228">
        <v>2.1</v>
      </c>
      <c r="F211" s="249">
        <v>44.5</v>
      </c>
      <c r="G211" s="249">
        <v>1.0000000000000231E-2</v>
      </c>
    </row>
    <row r="212" spans="1:7">
      <c r="A212" s="228" t="s">
        <v>924</v>
      </c>
      <c r="B212" s="228">
        <v>344</v>
      </c>
      <c r="C212" s="228">
        <v>4.8499999999999996</v>
      </c>
      <c r="D212" s="228">
        <v>324</v>
      </c>
      <c r="E212" s="228">
        <v>3.96</v>
      </c>
      <c r="F212" s="249">
        <v>-20</v>
      </c>
      <c r="G212" s="249">
        <v>-0.88999999999999968</v>
      </c>
    </row>
    <row r="213" spans="1:7">
      <c r="A213" s="228" t="s">
        <v>925</v>
      </c>
      <c r="B213" s="228">
        <v>253.5</v>
      </c>
      <c r="C213" s="228">
        <v>3.0701459999999998</v>
      </c>
      <c r="D213" s="228">
        <v>324</v>
      </c>
      <c r="E213" s="228">
        <v>3.96</v>
      </c>
      <c r="F213" s="249">
        <v>70.5</v>
      </c>
      <c r="G213" s="249">
        <v>0.88985400000000014</v>
      </c>
    </row>
    <row r="214" spans="1:7">
      <c r="A214" s="228" t="s">
        <v>926</v>
      </c>
      <c r="B214" s="228">
        <v>147.30000000000001</v>
      </c>
      <c r="C214" s="228">
        <v>2.34</v>
      </c>
      <c r="D214" s="228">
        <v>180</v>
      </c>
      <c r="E214" s="228">
        <v>2.1</v>
      </c>
      <c r="F214" s="249">
        <v>32.699999999999989</v>
      </c>
      <c r="G214" s="249">
        <v>-0.23999999999999977</v>
      </c>
    </row>
    <row r="215" spans="1:7">
      <c r="A215" s="228" t="s">
        <v>927</v>
      </c>
      <c r="B215" s="228">
        <v>315</v>
      </c>
      <c r="C215" s="228">
        <v>5.5900000000000007</v>
      </c>
      <c r="D215" s="228">
        <v>324</v>
      </c>
      <c r="E215" s="228">
        <v>3.96</v>
      </c>
      <c r="F215" s="249">
        <v>9</v>
      </c>
      <c r="G215" s="249">
        <v>-1.6300000000000008</v>
      </c>
    </row>
    <row r="216" spans="1:7">
      <c r="A216" s="228" t="s">
        <v>928</v>
      </c>
      <c r="B216" s="228">
        <v>273.5</v>
      </c>
      <c r="C216" s="228">
        <v>4.4276</v>
      </c>
      <c r="D216" s="228">
        <v>336</v>
      </c>
      <c r="E216" s="228">
        <v>4.62</v>
      </c>
      <c r="F216" s="249">
        <v>62.5</v>
      </c>
      <c r="G216" s="249">
        <v>0.19240000000000013</v>
      </c>
    </row>
    <row r="217" spans="1:7">
      <c r="A217" s="228" t="s">
        <v>929</v>
      </c>
      <c r="B217" s="228">
        <v>166</v>
      </c>
      <c r="C217" s="228">
        <v>1.2</v>
      </c>
      <c r="D217" s="228">
        <v>279</v>
      </c>
      <c r="E217" s="228">
        <v>3.2700000000000005</v>
      </c>
      <c r="F217" s="249">
        <v>113</v>
      </c>
      <c r="G217" s="249">
        <v>2.0700000000000003</v>
      </c>
    </row>
    <row r="218" spans="1:7">
      <c r="A218" s="228" t="s">
        <v>930</v>
      </c>
      <c r="B218" s="228">
        <v>415.5</v>
      </c>
      <c r="C218" s="228">
        <v>5.7</v>
      </c>
      <c r="D218" s="228">
        <v>324</v>
      </c>
      <c r="E218" s="228">
        <v>3.96</v>
      </c>
      <c r="F218" s="249">
        <v>-91.5</v>
      </c>
      <c r="G218" s="249">
        <v>-1.7400000000000002</v>
      </c>
    </row>
    <row r="219" spans="1:7">
      <c r="A219" s="228" t="s">
        <v>931</v>
      </c>
      <c r="B219" s="228">
        <v>147.30000000000001</v>
      </c>
      <c r="C219" s="228">
        <v>2.34</v>
      </c>
      <c r="D219" s="228">
        <v>180</v>
      </c>
      <c r="E219" s="228">
        <v>2.1</v>
      </c>
      <c r="F219" s="249">
        <v>32.699999999999989</v>
      </c>
      <c r="G219" s="249">
        <v>-0.23999999999999977</v>
      </c>
    </row>
    <row r="220" spans="1:7">
      <c r="A220" s="228" t="s">
        <v>932</v>
      </c>
      <c r="B220" s="228">
        <v>321.8</v>
      </c>
      <c r="C220" s="228">
        <v>5.2800000000000011</v>
      </c>
      <c r="D220" s="228">
        <v>480</v>
      </c>
      <c r="E220" s="228">
        <v>6.48</v>
      </c>
      <c r="F220" s="249">
        <v>158.19999999999999</v>
      </c>
      <c r="G220" s="249">
        <v>1.1999999999999993</v>
      </c>
    </row>
    <row r="221" spans="1:7">
      <c r="A221" s="228" t="s">
        <v>933</v>
      </c>
      <c r="B221" s="228">
        <v>203</v>
      </c>
      <c r="C221" s="228">
        <v>3.13</v>
      </c>
      <c r="D221" s="228">
        <v>180</v>
      </c>
      <c r="E221" s="228">
        <v>2.1</v>
      </c>
      <c r="F221" s="249">
        <v>-23</v>
      </c>
      <c r="G221" s="249">
        <v>-1.0299999999999998</v>
      </c>
    </row>
    <row r="222" spans="1:7">
      <c r="A222" s="228" t="s">
        <v>934</v>
      </c>
      <c r="B222" s="228">
        <v>381.7</v>
      </c>
      <c r="C222" s="228">
        <v>5.6920000000000002</v>
      </c>
      <c r="D222" s="228">
        <v>336</v>
      </c>
      <c r="E222" s="228">
        <v>4.62</v>
      </c>
      <c r="F222" s="249">
        <v>-45.699999999999989</v>
      </c>
      <c r="G222" s="249">
        <v>-1.0720000000000001</v>
      </c>
    </row>
    <row r="223" spans="1:7">
      <c r="A223" s="228" t="s">
        <v>935</v>
      </c>
      <c r="B223" s="228">
        <v>285</v>
      </c>
      <c r="C223" s="228">
        <v>4.7300000000000004</v>
      </c>
      <c r="D223" s="228">
        <v>480</v>
      </c>
      <c r="E223" s="228">
        <v>6.48</v>
      </c>
      <c r="F223" s="249">
        <v>195</v>
      </c>
      <c r="G223" s="249">
        <v>1.75</v>
      </c>
    </row>
    <row r="224" spans="1:7">
      <c r="A224" s="228" t="s">
        <v>936</v>
      </c>
      <c r="B224" s="228">
        <v>218</v>
      </c>
      <c r="C224" s="228">
        <v>1.6799999999999997</v>
      </c>
      <c r="D224" s="228">
        <v>408</v>
      </c>
      <c r="E224" s="228">
        <v>4.47</v>
      </c>
      <c r="F224" s="249">
        <v>190</v>
      </c>
      <c r="G224" s="249">
        <v>2.79</v>
      </c>
    </row>
    <row r="225" spans="1:7">
      <c r="A225" s="228" t="s">
        <v>937</v>
      </c>
      <c r="B225" s="228">
        <v>237.8</v>
      </c>
      <c r="C225" s="228">
        <v>3.6820000000000004</v>
      </c>
      <c r="D225" s="228">
        <v>336</v>
      </c>
      <c r="E225" s="228">
        <v>4.62</v>
      </c>
      <c r="F225" s="249">
        <v>98.199999999999989</v>
      </c>
      <c r="G225" s="249">
        <v>0.93799999999999972</v>
      </c>
    </row>
    <row r="226" spans="1:7">
      <c r="A226" s="228" t="s">
        <v>938</v>
      </c>
      <c r="B226" s="228">
        <v>242.5</v>
      </c>
      <c r="C226" s="228">
        <v>3.54</v>
      </c>
      <c r="D226" s="228">
        <v>180</v>
      </c>
      <c r="E226" s="228">
        <v>2.1</v>
      </c>
      <c r="F226" s="249">
        <v>-62.5</v>
      </c>
      <c r="G226" s="249">
        <v>-1.44</v>
      </c>
    </row>
    <row r="227" spans="1:7">
      <c r="A227" s="228" t="s">
        <v>939</v>
      </c>
      <c r="B227" s="228">
        <v>274.5</v>
      </c>
      <c r="C227" s="228">
        <v>4.8936100000000007</v>
      </c>
      <c r="D227" s="228">
        <v>324</v>
      </c>
      <c r="E227" s="228">
        <v>3.96</v>
      </c>
      <c r="F227" s="249">
        <v>49.5</v>
      </c>
      <c r="G227" s="249">
        <v>-0.93361000000000072</v>
      </c>
    </row>
    <row r="228" spans="1:7">
      <c r="A228" s="228" t="s">
        <v>940</v>
      </c>
      <c r="B228" s="228">
        <v>220.5</v>
      </c>
      <c r="C228" s="228">
        <v>4.3499999999999996</v>
      </c>
      <c r="D228" s="228">
        <v>336</v>
      </c>
      <c r="E228" s="228">
        <v>4.62</v>
      </c>
      <c r="F228" s="249">
        <v>115.5</v>
      </c>
      <c r="G228" s="249">
        <v>0.27000000000000046</v>
      </c>
    </row>
    <row r="229" spans="1:7">
      <c r="A229" s="228" t="s">
        <v>941</v>
      </c>
      <c r="B229" s="228">
        <v>271</v>
      </c>
      <c r="C229" s="228">
        <v>4.1619999999999999</v>
      </c>
      <c r="D229" s="228">
        <v>336</v>
      </c>
      <c r="E229" s="228">
        <v>4.62</v>
      </c>
      <c r="F229" s="249">
        <v>65</v>
      </c>
      <c r="G229" s="249">
        <v>0.45800000000000018</v>
      </c>
    </row>
    <row r="230" spans="1:7">
      <c r="A230" s="228" t="s">
        <v>942</v>
      </c>
      <c r="B230" s="228">
        <v>355.5</v>
      </c>
      <c r="C230" s="228">
        <v>5.4038400000000006</v>
      </c>
      <c r="D230" s="228">
        <v>480</v>
      </c>
      <c r="E230" s="228">
        <v>6.48</v>
      </c>
      <c r="F230" s="249">
        <v>124.5</v>
      </c>
      <c r="G230" s="249">
        <v>1.0761599999999998</v>
      </c>
    </row>
    <row r="231" spans="1:7">
      <c r="A231" s="228" t="s">
        <v>943</v>
      </c>
      <c r="B231" s="228">
        <v>380.5</v>
      </c>
      <c r="C231" s="228">
        <v>5.9236000000000004</v>
      </c>
      <c r="D231" s="228">
        <v>324</v>
      </c>
      <c r="E231" s="228">
        <v>3.96</v>
      </c>
      <c r="F231" s="249">
        <v>-56.5</v>
      </c>
      <c r="G231" s="249">
        <v>-1.9636000000000005</v>
      </c>
    </row>
    <row r="232" spans="1:7">
      <c r="A232" s="228" t="s">
        <v>944</v>
      </c>
      <c r="B232" s="228">
        <v>169</v>
      </c>
      <c r="C232" s="228">
        <v>2.57</v>
      </c>
      <c r="D232" s="228">
        <v>180</v>
      </c>
      <c r="E232" s="228">
        <v>2.1</v>
      </c>
      <c r="F232" s="249">
        <v>11</v>
      </c>
      <c r="G232" s="249">
        <v>-0.46999999999999975</v>
      </c>
    </row>
    <row r="233" spans="1:7">
      <c r="A233" s="228" t="s">
        <v>945</v>
      </c>
      <c r="B233" s="228">
        <v>241.5</v>
      </c>
      <c r="C233" s="228">
        <v>3.6920000000000002</v>
      </c>
      <c r="D233" s="228">
        <v>336</v>
      </c>
      <c r="E233" s="228">
        <v>4.62</v>
      </c>
      <c r="F233" s="249">
        <v>94.5</v>
      </c>
      <c r="G233" s="249">
        <v>0.92799999999999994</v>
      </c>
    </row>
    <row r="234" spans="1:7">
      <c r="A234" s="228" t="s">
        <v>946</v>
      </c>
      <c r="B234" s="228">
        <v>171</v>
      </c>
      <c r="C234" s="228">
        <v>2.57</v>
      </c>
      <c r="D234" s="228">
        <v>180</v>
      </c>
      <c r="E234" s="228">
        <v>2.1</v>
      </c>
      <c r="F234" s="249">
        <v>9</v>
      </c>
      <c r="G234" s="249">
        <v>-0.46999999999999975</v>
      </c>
    </row>
    <row r="235" spans="1:7">
      <c r="A235" s="228" t="s">
        <v>947</v>
      </c>
      <c r="B235" s="228">
        <v>327.8</v>
      </c>
      <c r="C235" s="228">
        <v>4.1075879999999998</v>
      </c>
      <c r="D235" s="228">
        <v>324</v>
      </c>
      <c r="E235" s="228">
        <v>3.96</v>
      </c>
      <c r="F235" s="249">
        <v>-3.8000000000000114</v>
      </c>
      <c r="G235" s="249">
        <v>-0.14758799999999983</v>
      </c>
    </row>
    <row r="236" spans="1:7">
      <c r="A236" s="228" t="s">
        <v>948</v>
      </c>
      <c r="B236" s="228">
        <v>440</v>
      </c>
      <c r="C236" s="228">
        <v>7.2635999999999994</v>
      </c>
      <c r="D236" s="228">
        <v>324</v>
      </c>
      <c r="E236" s="228">
        <v>3.96</v>
      </c>
      <c r="F236" s="249">
        <v>-116</v>
      </c>
      <c r="G236" s="249">
        <v>-3.3035999999999994</v>
      </c>
    </row>
    <row r="237" spans="1:7">
      <c r="A237" s="228" t="s">
        <v>949</v>
      </c>
      <c r="B237" s="228">
        <v>368.7</v>
      </c>
      <c r="C237" s="228">
        <v>5.7919999999999998</v>
      </c>
      <c r="D237" s="228">
        <v>336</v>
      </c>
      <c r="E237" s="228">
        <v>4.62</v>
      </c>
      <c r="F237" s="249">
        <v>-32.699999999999989</v>
      </c>
      <c r="G237" s="249">
        <v>-1.1719999999999997</v>
      </c>
    </row>
    <row r="238" spans="1:7">
      <c r="A238" s="228" t="s">
        <v>950</v>
      </c>
      <c r="B238" s="228">
        <v>337.1</v>
      </c>
      <c r="C238" s="228">
        <v>5.0440000000000014</v>
      </c>
      <c r="D238" s="228">
        <v>180</v>
      </c>
      <c r="E238" s="228">
        <v>2.1</v>
      </c>
      <c r="F238" s="249">
        <v>-157.10000000000002</v>
      </c>
      <c r="G238" s="249">
        <v>-2.9440000000000013</v>
      </c>
    </row>
    <row r="239" spans="1:7">
      <c r="A239" s="228" t="s">
        <v>951</v>
      </c>
      <c r="B239" s="228">
        <v>338.5</v>
      </c>
      <c r="C239" s="228">
        <v>5.8440000000000012</v>
      </c>
      <c r="D239" s="228">
        <v>336</v>
      </c>
      <c r="E239" s="228">
        <v>4.62</v>
      </c>
      <c r="F239" s="249">
        <v>-2.5</v>
      </c>
      <c r="G239" s="249">
        <v>-1.2240000000000011</v>
      </c>
    </row>
    <row r="240" spans="1:7">
      <c r="A240" s="228" t="s">
        <v>952</v>
      </c>
      <c r="B240" s="228">
        <v>354</v>
      </c>
      <c r="C240" s="228">
        <v>5.04</v>
      </c>
      <c r="D240" s="228">
        <v>180</v>
      </c>
      <c r="E240" s="228">
        <v>2.1</v>
      </c>
      <c r="F240" s="249">
        <v>-174</v>
      </c>
      <c r="G240" s="249">
        <v>-2.94</v>
      </c>
    </row>
    <row r="241" spans="1:7">
      <c r="A241" s="228" t="s">
        <v>953</v>
      </c>
      <c r="B241" s="228">
        <v>203</v>
      </c>
      <c r="C241" s="228">
        <v>3.13</v>
      </c>
      <c r="D241" s="228">
        <v>180</v>
      </c>
      <c r="E241" s="228">
        <v>2.1</v>
      </c>
      <c r="F241" s="249">
        <v>-23</v>
      </c>
      <c r="G241" s="249">
        <v>-1.0299999999999998</v>
      </c>
    </row>
    <row r="242" spans="1:7">
      <c r="A242" s="228" t="s">
        <v>954</v>
      </c>
      <c r="B242" s="228">
        <v>173</v>
      </c>
      <c r="C242" s="228">
        <v>2.8900000000000006</v>
      </c>
      <c r="D242" s="228">
        <v>120</v>
      </c>
      <c r="E242" s="228">
        <v>1.4</v>
      </c>
      <c r="F242" s="249">
        <v>-53</v>
      </c>
      <c r="G242" s="249">
        <v>-1.4900000000000007</v>
      </c>
    </row>
    <row r="243" spans="1:7">
      <c r="A243" s="228" t="s">
        <v>955</v>
      </c>
      <c r="B243" s="228">
        <v>230.8</v>
      </c>
      <c r="C243" s="228">
        <v>4.0496149999999993</v>
      </c>
      <c r="D243" s="228">
        <v>324</v>
      </c>
      <c r="E243" s="228">
        <v>3.96</v>
      </c>
      <c r="F243" s="249">
        <v>93.199999999999989</v>
      </c>
      <c r="G243" s="249">
        <v>-8.9614999999999334E-2</v>
      </c>
    </row>
    <row r="244" spans="1:7">
      <c r="A244" s="228" t="s">
        <v>956</v>
      </c>
      <c r="B244" s="228">
        <v>195.7</v>
      </c>
      <c r="C244" s="228">
        <v>3.0700000000000003</v>
      </c>
      <c r="D244" s="228">
        <v>180</v>
      </c>
      <c r="E244" s="228">
        <v>2.1</v>
      </c>
      <c r="F244" s="249">
        <v>-15.699999999999989</v>
      </c>
      <c r="G244" s="249">
        <v>-0.9700000000000002</v>
      </c>
    </row>
    <row r="245" spans="1:7">
      <c r="A245" s="228" t="s">
        <v>957</v>
      </c>
      <c r="B245" s="228">
        <v>183.5</v>
      </c>
      <c r="C245" s="228">
        <v>3.9899999999999998</v>
      </c>
      <c r="D245" s="228">
        <v>180</v>
      </c>
      <c r="E245" s="228">
        <v>2.1</v>
      </c>
      <c r="F245" s="249">
        <v>-3.5</v>
      </c>
      <c r="G245" s="249">
        <v>-1.8899999999999997</v>
      </c>
    </row>
    <row r="246" spans="1:7">
      <c r="A246" s="228" t="s">
        <v>958</v>
      </c>
      <c r="B246" s="228">
        <v>343.7</v>
      </c>
      <c r="C246" s="228">
        <v>5.5340000000000007</v>
      </c>
      <c r="D246" s="228">
        <v>336</v>
      </c>
      <c r="E246" s="228">
        <v>4.62</v>
      </c>
      <c r="F246" s="249">
        <v>-7.6999999999999886</v>
      </c>
      <c r="G246" s="249">
        <v>-0.91400000000000059</v>
      </c>
    </row>
    <row r="247" spans="1:7">
      <c r="A247" s="228" t="s">
        <v>959</v>
      </c>
      <c r="B247" s="228">
        <v>135</v>
      </c>
      <c r="C247" s="228">
        <v>2.0099999999999998</v>
      </c>
      <c r="D247" s="228">
        <v>336</v>
      </c>
      <c r="E247" s="228">
        <v>4.62</v>
      </c>
      <c r="F247" s="249">
        <v>201</v>
      </c>
      <c r="G247" s="249">
        <v>2.6100000000000003</v>
      </c>
    </row>
    <row r="248" spans="1:7">
      <c r="A248" s="228" t="s">
        <v>960</v>
      </c>
      <c r="B248" s="228">
        <v>214.5</v>
      </c>
      <c r="C248" s="228">
        <v>3.1199999999999997</v>
      </c>
      <c r="D248" s="228">
        <v>180</v>
      </c>
      <c r="E248" s="228">
        <v>2.1</v>
      </c>
      <c r="F248" s="249">
        <v>-34.5</v>
      </c>
      <c r="G248" s="249">
        <v>-1.0199999999999996</v>
      </c>
    </row>
    <row r="249" spans="1:7">
      <c r="A249" s="228" t="s">
        <v>961</v>
      </c>
      <c r="B249" s="228">
        <v>280.5</v>
      </c>
      <c r="C249" s="228">
        <v>4.7700000000000005</v>
      </c>
      <c r="D249" s="228">
        <v>324</v>
      </c>
      <c r="E249" s="228">
        <v>3.96</v>
      </c>
      <c r="F249" s="249">
        <v>43.5</v>
      </c>
      <c r="G249" s="249">
        <v>-0.8100000000000005</v>
      </c>
    </row>
    <row r="250" spans="1:7">
      <c r="A250" s="228" t="s">
        <v>962</v>
      </c>
      <c r="B250" s="228">
        <v>90</v>
      </c>
      <c r="C250" s="228">
        <v>1.34</v>
      </c>
      <c r="D250" s="228">
        <v>120</v>
      </c>
      <c r="E250" s="228">
        <v>1.4</v>
      </c>
      <c r="F250" s="249">
        <v>30</v>
      </c>
      <c r="G250" s="249">
        <v>5.9999999999999831E-2</v>
      </c>
    </row>
    <row r="251" spans="1:7">
      <c r="A251" s="228" t="s">
        <v>963</v>
      </c>
      <c r="B251" s="228">
        <v>241.5</v>
      </c>
      <c r="C251" s="228">
        <v>3.3038399999999997</v>
      </c>
      <c r="D251" s="228">
        <v>180</v>
      </c>
      <c r="E251" s="228">
        <v>2.1</v>
      </c>
      <c r="F251" s="249">
        <v>-61.5</v>
      </c>
      <c r="G251" s="249">
        <v>-1.2038399999999996</v>
      </c>
    </row>
    <row r="252" spans="1:7">
      <c r="A252" s="228" t="s">
        <v>964</v>
      </c>
      <c r="B252" s="228">
        <v>98.2</v>
      </c>
      <c r="C252" s="228">
        <v>1.56</v>
      </c>
      <c r="D252" s="228">
        <v>120</v>
      </c>
      <c r="E252" s="228">
        <v>1.4</v>
      </c>
      <c r="F252" s="249">
        <v>21.799999999999997</v>
      </c>
      <c r="G252" s="249">
        <v>-0.16000000000000014</v>
      </c>
    </row>
    <row r="253" spans="1:7">
      <c r="A253" s="228" t="s">
        <v>965</v>
      </c>
      <c r="B253" s="228">
        <v>326</v>
      </c>
      <c r="C253" s="228">
        <v>5.2500000000000009</v>
      </c>
      <c r="D253" s="228">
        <v>324</v>
      </c>
      <c r="E253" s="228">
        <v>3.96</v>
      </c>
      <c r="F253" s="249">
        <v>-2</v>
      </c>
      <c r="G253" s="249">
        <v>-1.2900000000000009</v>
      </c>
    </row>
    <row r="254" spans="1:7">
      <c r="A254" s="228" t="s">
        <v>966</v>
      </c>
      <c r="B254" s="228">
        <v>288</v>
      </c>
      <c r="C254" s="228">
        <v>3.4975879999999999</v>
      </c>
      <c r="D254" s="228">
        <v>324</v>
      </c>
      <c r="E254" s="228">
        <v>3.96</v>
      </c>
      <c r="F254" s="249">
        <v>36</v>
      </c>
      <c r="G254" s="249">
        <v>0.46241200000000005</v>
      </c>
    </row>
    <row r="255" spans="1:7">
      <c r="A255" s="228" t="s">
        <v>967</v>
      </c>
      <c r="B255" s="228">
        <v>320.5</v>
      </c>
      <c r="C255" s="228">
        <v>4.9260000000000002</v>
      </c>
      <c r="D255" s="228">
        <v>180</v>
      </c>
      <c r="E255" s="228">
        <v>2.1</v>
      </c>
      <c r="F255" s="249">
        <v>-140.5</v>
      </c>
      <c r="G255" s="249">
        <v>-2.8260000000000001</v>
      </c>
    </row>
    <row r="256" spans="1:7">
      <c r="A256" s="228" t="s">
        <v>968</v>
      </c>
      <c r="B256" s="228">
        <v>132.30000000000001</v>
      </c>
      <c r="C256" s="228">
        <v>2.13</v>
      </c>
      <c r="D256" s="228">
        <v>180</v>
      </c>
      <c r="E256" s="228">
        <v>2.1</v>
      </c>
      <c r="F256" s="249">
        <v>47.699999999999989</v>
      </c>
      <c r="G256" s="249">
        <v>-2.9999999999999805E-2</v>
      </c>
    </row>
    <row r="257" spans="1:7">
      <c r="A257" s="228" t="s">
        <v>969</v>
      </c>
      <c r="B257" s="228">
        <v>274.10000000000002</v>
      </c>
      <c r="C257" s="228">
        <v>4.0119999999999996</v>
      </c>
      <c r="D257" s="228">
        <v>480</v>
      </c>
      <c r="E257" s="228">
        <v>6.48</v>
      </c>
      <c r="F257" s="249">
        <v>205.89999999999998</v>
      </c>
      <c r="G257" s="249">
        <v>2.4680000000000009</v>
      </c>
    </row>
    <row r="258" spans="1:7">
      <c r="A258" s="228" t="s">
        <v>970</v>
      </c>
      <c r="B258" s="228">
        <v>190.6</v>
      </c>
      <c r="C258" s="228">
        <v>2.7</v>
      </c>
      <c r="D258" s="228">
        <v>216</v>
      </c>
      <c r="E258" s="228">
        <v>2.64</v>
      </c>
      <c r="F258" s="249">
        <v>25.400000000000006</v>
      </c>
      <c r="G258" s="249">
        <v>-6.0000000000000053E-2</v>
      </c>
    </row>
    <row r="259" spans="1:7">
      <c r="A259" s="228" t="s">
        <v>971</v>
      </c>
      <c r="B259" s="228">
        <v>274.5</v>
      </c>
      <c r="C259" s="228">
        <v>4.6920000000000002</v>
      </c>
      <c r="D259" s="228">
        <v>336</v>
      </c>
      <c r="E259" s="228">
        <v>4.62</v>
      </c>
      <c r="F259" s="249">
        <v>61.5</v>
      </c>
      <c r="G259" s="249">
        <v>-7.2000000000000064E-2</v>
      </c>
    </row>
    <row r="260" spans="1:7">
      <c r="A260" s="228" t="s">
        <v>972</v>
      </c>
      <c r="B260" s="228">
        <v>281.10000000000002</v>
      </c>
      <c r="C260" s="228">
        <v>3.43</v>
      </c>
      <c r="D260" s="228">
        <v>216</v>
      </c>
      <c r="E260" s="228">
        <v>2.64</v>
      </c>
      <c r="F260" s="249">
        <v>-65.100000000000023</v>
      </c>
      <c r="G260" s="249">
        <v>-0.79</v>
      </c>
    </row>
    <row r="261" spans="1:7">
      <c r="A261" s="228" t="s">
        <v>973</v>
      </c>
      <c r="B261" s="228">
        <v>110</v>
      </c>
      <c r="C261" s="228">
        <v>1.66</v>
      </c>
      <c r="D261" s="228">
        <v>180</v>
      </c>
      <c r="E261" s="228">
        <v>2.1</v>
      </c>
      <c r="F261" s="249">
        <v>70</v>
      </c>
      <c r="G261" s="249">
        <v>0.44000000000000017</v>
      </c>
    </row>
    <row r="262" spans="1:7">
      <c r="A262" s="228" t="s">
        <v>974</v>
      </c>
      <c r="B262" s="228">
        <v>172.5</v>
      </c>
      <c r="C262" s="228">
        <v>2.4464100000000002</v>
      </c>
      <c r="D262" s="228">
        <v>324</v>
      </c>
      <c r="E262" s="228">
        <v>3.96</v>
      </c>
      <c r="F262" s="249">
        <v>151.5</v>
      </c>
      <c r="G262" s="249">
        <v>1.5135899999999998</v>
      </c>
    </row>
    <row r="263" spans="1:7">
      <c r="A263" s="228" t="s">
        <v>975</v>
      </c>
      <c r="B263" s="228">
        <v>168.2</v>
      </c>
      <c r="C263" s="228">
        <v>2.4176899999999999</v>
      </c>
      <c r="D263" s="228">
        <v>180</v>
      </c>
      <c r="E263" s="228">
        <v>2.1</v>
      </c>
      <c r="F263" s="249">
        <v>11.800000000000011</v>
      </c>
      <c r="G263" s="249">
        <v>-0.31768999999999981</v>
      </c>
    </row>
    <row r="264" spans="1:7">
      <c r="A264" s="228" t="s">
        <v>976</v>
      </c>
      <c r="B264" s="228">
        <v>205.5</v>
      </c>
      <c r="C264" s="228">
        <v>4.2299999999999995</v>
      </c>
      <c r="D264" s="228">
        <v>180</v>
      </c>
      <c r="E264" s="228">
        <v>2.1</v>
      </c>
      <c r="F264" s="249">
        <v>-25.5</v>
      </c>
      <c r="G264" s="249">
        <v>-2.1299999999999994</v>
      </c>
    </row>
    <row r="265" spans="1:7">
      <c r="A265" s="228" t="s">
        <v>977</v>
      </c>
      <c r="B265" s="228">
        <v>117</v>
      </c>
      <c r="C265" s="228">
        <v>1.13239</v>
      </c>
      <c r="D265" s="228">
        <v>180</v>
      </c>
      <c r="E265" s="228">
        <v>2.1</v>
      </c>
      <c r="F265" s="249">
        <v>63</v>
      </c>
      <c r="G265" s="249">
        <v>0.96761000000000008</v>
      </c>
    </row>
    <row r="266" spans="1:7">
      <c r="A266" s="228" t="s">
        <v>978</v>
      </c>
      <c r="B266" s="228">
        <v>147.30000000000001</v>
      </c>
      <c r="C266" s="228">
        <v>2.34</v>
      </c>
      <c r="D266" s="228">
        <v>180</v>
      </c>
      <c r="E266" s="228">
        <v>2.1</v>
      </c>
      <c r="F266" s="249">
        <v>32.699999999999989</v>
      </c>
      <c r="G266" s="249">
        <v>-0.23999999999999977</v>
      </c>
    </row>
    <row r="267" spans="1:7">
      <c r="A267" s="228" t="s">
        <v>979</v>
      </c>
      <c r="B267" s="228">
        <v>249</v>
      </c>
      <c r="C267" s="228">
        <v>4.38</v>
      </c>
      <c r="D267" s="228">
        <v>324</v>
      </c>
      <c r="E267" s="228">
        <v>3.96</v>
      </c>
      <c r="F267" s="249">
        <v>75</v>
      </c>
      <c r="G267" s="249">
        <v>-0.41999999999999993</v>
      </c>
    </row>
    <row r="268" spans="1:7">
      <c r="A268" s="228" t="s">
        <v>980</v>
      </c>
      <c r="B268" s="228">
        <v>401.4</v>
      </c>
      <c r="C268" s="228">
        <v>5.85</v>
      </c>
      <c r="D268" s="228">
        <v>336</v>
      </c>
      <c r="E268" s="228">
        <v>4.62</v>
      </c>
      <c r="F268" s="249">
        <v>-65.399999999999977</v>
      </c>
      <c r="G268" s="249">
        <v>-1.2299999999999995</v>
      </c>
    </row>
    <row r="269" spans="1:7">
      <c r="A269" s="228" t="s">
        <v>981</v>
      </c>
      <c r="B269" s="228">
        <v>252.1</v>
      </c>
      <c r="C269" s="228">
        <v>3.9099999999999997</v>
      </c>
      <c r="D269" s="228">
        <v>180</v>
      </c>
      <c r="E269" s="228">
        <v>2.1</v>
      </c>
      <c r="F269" s="249">
        <v>-72.099999999999994</v>
      </c>
      <c r="G269" s="249">
        <v>-1.8099999999999996</v>
      </c>
    </row>
    <row r="270" spans="1:7">
      <c r="A270" s="228" t="s">
        <v>982</v>
      </c>
      <c r="B270" s="228">
        <v>204</v>
      </c>
      <c r="C270" s="228">
        <v>2.72</v>
      </c>
      <c r="D270" s="228">
        <v>240</v>
      </c>
      <c r="E270" s="228">
        <v>2.8</v>
      </c>
      <c r="F270" s="249">
        <v>36</v>
      </c>
      <c r="G270" s="249">
        <v>7.9999999999999627E-2</v>
      </c>
    </row>
    <row r="271" spans="1:7">
      <c r="A271" s="228" t="s">
        <v>983</v>
      </c>
      <c r="B271" s="228">
        <v>135</v>
      </c>
      <c r="C271" s="228">
        <v>2.0099999999999998</v>
      </c>
      <c r="D271" s="228">
        <v>180</v>
      </c>
      <c r="E271" s="228">
        <v>2.1</v>
      </c>
      <c r="F271" s="249">
        <v>45</v>
      </c>
      <c r="G271" s="249">
        <v>9.0000000000000302E-2</v>
      </c>
    </row>
    <row r="272" spans="1:7">
      <c r="A272" s="228" t="s">
        <v>984</v>
      </c>
      <c r="B272" s="228">
        <v>371.4</v>
      </c>
      <c r="C272" s="228">
        <v>6.93</v>
      </c>
      <c r="D272" s="228">
        <v>480</v>
      </c>
      <c r="E272" s="228">
        <v>6.48</v>
      </c>
      <c r="F272" s="249">
        <v>108.60000000000002</v>
      </c>
      <c r="G272" s="249">
        <v>-0.44999999999999929</v>
      </c>
    </row>
    <row r="273" spans="1:7">
      <c r="A273" s="228" t="s">
        <v>985</v>
      </c>
      <c r="B273" s="228">
        <v>302.10000000000002</v>
      </c>
      <c r="C273" s="228">
        <v>5.1112800000000007</v>
      </c>
      <c r="D273" s="228">
        <v>480</v>
      </c>
      <c r="E273" s="228">
        <v>6.48</v>
      </c>
      <c r="F273" s="249">
        <v>177.89999999999998</v>
      </c>
      <c r="G273" s="249">
        <v>1.3687199999999997</v>
      </c>
    </row>
    <row r="274" spans="1:7">
      <c r="A274" s="228" t="s">
        <v>986</v>
      </c>
      <c r="B274" s="228">
        <v>155</v>
      </c>
      <c r="C274" s="228">
        <v>1.3434999999999999</v>
      </c>
      <c r="D274" s="228">
        <v>180</v>
      </c>
      <c r="E274" s="228">
        <v>2.1</v>
      </c>
      <c r="F274" s="249">
        <v>25</v>
      </c>
      <c r="G274" s="249">
        <v>0.75650000000000017</v>
      </c>
    </row>
    <row r="275" spans="1:7">
      <c r="A275" s="228" t="s">
        <v>987</v>
      </c>
      <c r="B275" s="228">
        <v>255</v>
      </c>
      <c r="C275" s="228">
        <v>3.4296149999999996</v>
      </c>
      <c r="D275" s="228">
        <v>324</v>
      </c>
      <c r="E275" s="228">
        <v>3.96</v>
      </c>
      <c r="F275" s="249">
        <v>69</v>
      </c>
      <c r="G275" s="249">
        <v>0.53038500000000033</v>
      </c>
    </row>
    <row r="276" spans="1:7">
      <c r="A276" s="228" t="s">
        <v>988</v>
      </c>
      <c r="B276" s="228">
        <v>350</v>
      </c>
      <c r="C276" s="228">
        <v>5.3280000000000012</v>
      </c>
      <c r="D276" s="228">
        <v>480</v>
      </c>
      <c r="E276" s="228">
        <v>6.48</v>
      </c>
      <c r="F276" s="249">
        <v>130</v>
      </c>
      <c r="G276" s="249">
        <v>1.1519999999999992</v>
      </c>
    </row>
    <row r="277" spans="1:7">
      <c r="A277" s="228" t="s">
        <v>989</v>
      </c>
      <c r="B277" s="228">
        <v>261</v>
      </c>
      <c r="C277" s="228">
        <v>4.0019999999999998</v>
      </c>
      <c r="D277" s="228">
        <v>324</v>
      </c>
      <c r="E277" s="228">
        <v>3.96</v>
      </c>
      <c r="F277" s="249">
        <v>63</v>
      </c>
      <c r="G277" s="249">
        <v>-4.1999999999999815E-2</v>
      </c>
    </row>
    <row r="278" spans="1:7">
      <c r="A278" s="228" t="s">
        <v>990</v>
      </c>
      <c r="B278" s="228">
        <v>229.5</v>
      </c>
      <c r="C278" s="228">
        <v>3.45</v>
      </c>
      <c r="D278" s="228">
        <v>180</v>
      </c>
      <c r="E278" s="228">
        <v>2.1</v>
      </c>
      <c r="F278" s="249">
        <v>-49.5</v>
      </c>
      <c r="G278" s="249">
        <v>-1.35</v>
      </c>
    </row>
    <row r="279" spans="1:7">
      <c r="A279" s="228" t="s">
        <v>991</v>
      </c>
      <c r="B279" s="228">
        <v>440.9</v>
      </c>
      <c r="C279" s="228">
        <v>7.7632800000000017</v>
      </c>
      <c r="D279" s="228">
        <v>480</v>
      </c>
      <c r="E279" s="228">
        <v>6.48</v>
      </c>
      <c r="F279" s="249">
        <v>39.100000000000023</v>
      </c>
      <c r="G279" s="249">
        <v>-1.2832800000000013</v>
      </c>
    </row>
    <row r="280" spans="1:7">
      <c r="A280" s="228" t="s">
        <v>992</v>
      </c>
      <c r="B280" s="228">
        <v>309.7</v>
      </c>
      <c r="C280" s="228">
        <v>4.8600000000000003</v>
      </c>
      <c r="D280" s="228">
        <v>480</v>
      </c>
      <c r="E280" s="228">
        <v>6.48</v>
      </c>
      <c r="F280" s="249">
        <v>170.3</v>
      </c>
      <c r="G280" s="249">
        <v>1.62</v>
      </c>
    </row>
    <row r="281" spans="1:7">
      <c r="A281" s="228" t="s">
        <v>993</v>
      </c>
      <c r="B281" s="228">
        <v>227.2</v>
      </c>
      <c r="C281" s="228">
        <v>3.66</v>
      </c>
      <c r="D281" s="228">
        <v>180</v>
      </c>
      <c r="E281" s="228">
        <v>2.1</v>
      </c>
      <c r="F281" s="249">
        <v>-47.199999999999989</v>
      </c>
      <c r="G281" s="249">
        <v>-1.56</v>
      </c>
    </row>
    <row r="282" spans="1:7">
      <c r="A282" s="228" t="s">
        <v>994</v>
      </c>
      <c r="B282" s="228">
        <v>195.8</v>
      </c>
      <c r="C282" s="228">
        <v>3.0599999999999996</v>
      </c>
      <c r="D282" s="228">
        <v>180</v>
      </c>
      <c r="E282" s="228">
        <v>2.1</v>
      </c>
      <c r="F282" s="249">
        <v>-15.800000000000011</v>
      </c>
      <c r="G282" s="249">
        <v>-0.95999999999999952</v>
      </c>
    </row>
    <row r="283" spans="1:7">
      <c r="A283" s="228" t="s">
        <v>995</v>
      </c>
      <c r="B283" s="228">
        <v>210.8</v>
      </c>
      <c r="C283" s="228">
        <v>3.08</v>
      </c>
      <c r="D283" s="228">
        <v>180</v>
      </c>
      <c r="E283" s="228">
        <v>2.1</v>
      </c>
      <c r="F283" s="249">
        <v>-30.800000000000011</v>
      </c>
      <c r="G283" s="249">
        <v>-0.98</v>
      </c>
    </row>
    <row r="284" spans="1:7">
      <c r="A284" s="228" t="s">
        <v>996</v>
      </c>
      <c r="B284" s="228">
        <v>283</v>
      </c>
      <c r="C284" s="228">
        <v>4.7700100000000001</v>
      </c>
      <c r="D284" s="228">
        <v>324</v>
      </c>
      <c r="E284" s="228">
        <v>3.96</v>
      </c>
      <c r="F284" s="249">
        <v>41</v>
      </c>
      <c r="G284" s="249">
        <v>-0.81001000000000012</v>
      </c>
    </row>
    <row r="285" spans="1:7">
      <c r="A285" s="228" t="s">
        <v>997</v>
      </c>
      <c r="B285" s="228">
        <v>424.1</v>
      </c>
      <c r="C285" s="228">
        <v>6.9196150000000003</v>
      </c>
      <c r="D285" s="228">
        <v>480</v>
      </c>
      <c r="E285" s="228">
        <v>6.48</v>
      </c>
      <c r="F285" s="249">
        <v>55.899999999999977</v>
      </c>
      <c r="G285" s="249">
        <v>-0.43961499999999987</v>
      </c>
    </row>
    <row r="286" spans="1:7">
      <c r="A286" s="228" t="s">
        <v>998</v>
      </c>
      <c r="B286" s="228">
        <v>371.4</v>
      </c>
      <c r="C286" s="228">
        <v>6.1558400000000004</v>
      </c>
      <c r="D286" s="228">
        <v>480</v>
      </c>
      <c r="E286" s="228">
        <v>6.48</v>
      </c>
      <c r="F286" s="249">
        <v>108.60000000000002</v>
      </c>
      <c r="G286" s="249">
        <v>0.32416</v>
      </c>
    </row>
    <row r="287" spans="1:7">
      <c r="A287" s="228" t="s">
        <v>999</v>
      </c>
      <c r="B287" s="228">
        <v>129.5</v>
      </c>
      <c r="C287" s="228">
        <v>2.17</v>
      </c>
      <c r="D287" s="228">
        <v>120</v>
      </c>
      <c r="E287" s="228">
        <v>1.4</v>
      </c>
      <c r="F287" s="249">
        <v>-9.5</v>
      </c>
      <c r="G287" s="249">
        <v>-0.77</v>
      </c>
    </row>
    <row r="288" spans="1:7">
      <c r="A288" s="228" t="s">
        <v>1000</v>
      </c>
      <c r="B288" s="228">
        <v>306</v>
      </c>
      <c r="C288" s="228">
        <v>4.08</v>
      </c>
      <c r="D288" s="228">
        <v>360</v>
      </c>
      <c r="E288" s="228">
        <v>4.2</v>
      </c>
      <c r="F288" s="249">
        <v>54</v>
      </c>
      <c r="G288" s="249">
        <v>0.12000000000000011</v>
      </c>
    </row>
    <row r="289" spans="1:7">
      <c r="A289" s="228" t="s">
        <v>1001</v>
      </c>
      <c r="B289" s="228">
        <v>193</v>
      </c>
      <c r="C289" s="228">
        <v>2.79128</v>
      </c>
      <c r="D289" s="228">
        <v>336</v>
      </c>
      <c r="E289" s="228">
        <v>4.62</v>
      </c>
      <c r="F289" s="249">
        <v>143</v>
      </c>
      <c r="G289" s="249">
        <v>1.8287200000000001</v>
      </c>
    </row>
    <row r="290" spans="1:7">
      <c r="A290" s="228" t="s">
        <v>1002</v>
      </c>
      <c r="B290" s="228">
        <v>363.5</v>
      </c>
      <c r="C290" s="228">
        <v>5.1000000000000005</v>
      </c>
      <c r="D290" s="228">
        <v>324</v>
      </c>
      <c r="E290" s="228">
        <v>3.96</v>
      </c>
      <c r="F290" s="249">
        <v>-39.5</v>
      </c>
      <c r="G290" s="249">
        <v>-1.1400000000000006</v>
      </c>
    </row>
    <row r="291" spans="1:7">
      <c r="A291" s="228" t="s">
        <v>1003</v>
      </c>
      <c r="B291" s="228">
        <v>151</v>
      </c>
      <c r="C291" s="228">
        <v>1.08</v>
      </c>
      <c r="D291" s="228">
        <v>264</v>
      </c>
      <c r="E291" s="228">
        <v>2.6100000000000003</v>
      </c>
      <c r="F291" s="249">
        <v>113</v>
      </c>
      <c r="G291" s="249">
        <v>1.5300000000000002</v>
      </c>
    </row>
    <row r="292" spans="1:7">
      <c r="A292" s="228" t="s">
        <v>1004</v>
      </c>
      <c r="B292" s="228">
        <v>263.5</v>
      </c>
      <c r="C292" s="228">
        <v>3.4761799999999994</v>
      </c>
      <c r="D292" s="228">
        <v>324</v>
      </c>
      <c r="E292" s="228">
        <v>3.96</v>
      </c>
      <c r="F292" s="249">
        <v>60.5</v>
      </c>
      <c r="G292" s="249">
        <v>0.48382000000000058</v>
      </c>
    </row>
    <row r="293" spans="1:7">
      <c r="A293" s="228" t="s">
        <v>1005</v>
      </c>
      <c r="B293" s="228">
        <v>135</v>
      </c>
      <c r="C293" s="228">
        <v>2.0099999999999998</v>
      </c>
      <c r="D293" s="228">
        <v>180</v>
      </c>
      <c r="E293" s="228">
        <v>2.1</v>
      </c>
      <c r="F293" s="249">
        <v>45</v>
      </c>
      <c r="G293" s="249">
        <v>9.0000000000000302E-2</v>
      </c>
    </row>
    <row r="294" spans="1:7">
      <c r="A294" s="228" t="s">
        <v>1006</v>
      </c>
      <c r="B294" s="228">
        <v>132.30000000000001</v>
      </c>
      <c r="C294" s="228">
        <v>2.13</v>
      </c>
      <c r="D294" s="228">
        <v>180</v>
      </c>
      <c r="E294" s="228">
        <v>2.1</v>
      </c>
      <c r="F294" s="249">
        <v>47.699999999999989</v>
      </c>
      <c r="G294" s="249">
        <v>-2.9999999999999805E-2</v>
      </c>
    </row>
    <row r="295" spans="1:7">
      <c r="A295" s="228" t="s">
        <v>1007</v>
      </c>
      <c r="B295" s="228">
        <v>317</v>
      </c>
      <c r="C295" s="228">
        <v>4.7740000000000009</v>
      </c>
      <c r="D295" s="228">
        <v>224</v>
      </c>
      <c r="E295" s="228">
        <v>3.08</v>
      </c>
      <c r="F295" s="249">
        <v>-93</v>
      </c>
      <c r="G295" s="249">
        <v>-1.6940000000000008</v>
      </c>
    </row>
    <row r="296" spans="1:7">
      <c r="A296" s="228" t="s">
        <v>1008</v>
      </c>
      <c r="B296" s="228">
        <v>437.1</v>
      </c>
      <c r="C296" s="228">
        <v>6.3739999999999997</v>
      </c>
      <c r="D296" s="228">
        <v>336</v>
      </c>
      <c r="E296" s="228">
        <v>4.62</v>
      </c>
      <c r="F296" s="249">
        <v>-101.10000000000002</v>
      </c>
      <c r="G296" s="249">
        <v>-1.7539999999999996</v>
      </c>
    </row>
    <row r="297" spans="1:7">
      <c r="A297" s="228" t="s">
        <v>1009</v>
      </c>
      <c r="B297" s="228">
        <v>191.7</v>
      </c>
      <c r="C297" s="228">
        <v>2.73</v>
      </c>
      <c r="D297" s="228">
        <v>180</v>
      </c>
      <c r="E297" s="228">
        <v>2.1</v>
      </c>
      <c r="F297" s="249">
        <v>-11.699999999999989</v>
      </c>
      <c r="G297" s="249">
        <v>-0.62999999999999989</v>
      </c>
    </row>
    <row r="298" spans="1:7">
      <c r="A298" s="228" t="s">
        <v>1010</v>
      </c>
      <c r="B298" s="228">
        <v>316.7</v>
      </c>
      <c r="C298" s="228">
        <v>4.8519999999999994</v>
      </c>
      <c r="D298" s="228">
        <v>336</v>
      </c>
      <c r="E298" s="228">
        <v>4.62</v>
      </c>
      <c r="F298" s="249">
        <v>19.300000000000011</v>
      </c>
      <c r="G298" s="249">
        <v>-0.23199999999999932</v>
      </c>
    </row>
    <row r="299" spans="1:7">
      <c r="A299" s="228" t="s">
        <v>1011</v>
      </c>
      <c r="B299" s="228">
        <v>417.2</v>
      </c>
      <c r="C299" s="228">
        <v>6.7040000000000006</v>
      </c>
      <c r="D299" s="228">
        <v>480</v>
      </c>
      <c r="E299" s="228">
        <v>6.48</v>
      </c>
      <c r="F299" s="249">
        <v>62.800000000000011</v>
      </c>
      <c r="G299" s="249">
        <v>-0.2240000000000002</v>
      </c>
    </row>
    <row r="300" spans="1:7">
      <c r="A300" s="228" t="s">
        <v>1012</v>
      </c>
      <c r="B300" s="228">
        <v>198</v>
      </c>
      <c r="C300" s="228">
        <v>2.1636719999999996</v>
      </c>
      <c r="D300" s="228">
        <v>480</v>
      </c>
      <c r="E300" s="228">
        <v>6.48</v>
      </c>
      <c r="F300" s="249">
        <v>282</v>
      </c>
      <c r="G300" s="249">
        <v>4.3163280000000004</v>
      </c>
    </row>
    <row r="301" spans="1:7">
      <c r="A301" s="228" t="s">
        <v>1013</v>
      </c>
      <c r="B301" s="228">
        <v>142.80000000000001</v>
      </c>
      <c r="C301" s="228">
        <v>1.96</v>
      </c>
      <c r="D301" s="228">
        <v>180</v>
      </c>
      <c r="E301" s="228">
        <v>2.1</v>
      </c>
      <c r="F301" s="249">
        <v>37.199999999999989</v>
      </c>
      <c r="G301" s="249">
        <v>0.14000000000000012</v>
      </c>
    </row>
    <row r="302" spans="1:7">
      <c r="A302" s="228" t="s">
        <v>1014</v>
      </c>
      <c r="B302" s="228">
        <v>132.30000000000001</v>
      </c>
      <c r="C302" s="228">
        <v>2.13</v>
      </c>
      <c r="D302" s="228">
        <v>180</v>
      </c>
      <c r="E302" s="228">
        <v>2.1</v>
      </c>
      <c r="F302" s="249">
        <v>47.699999999999989</v>
      </c>
      <c r="G302" s="249">
        <v>-2.9999999999999805E-2</v>
      </c>
    </row>
    <row r="303" spans="1:7">
      <c r="A303" s="228" t="s">
        <v>1015</v>
      </c>
      <c r="B303" s="228">
        <v>262.5</v>
      </c>
      <c r="C303" s="228">
        <v>4.0116149999999999</v>
      </c>
      <c r="D303" s="228">
        <v>324</v>
      </c>
      <c r="E303" s="228">
        <v>3.96</v>
      </c>
      <c r="F303" s="249">
        <v>61.5</v>
      </c>
      <c r="G303" s="249">
        <v>-5.1614999999999966E-2</v>
      </c>
    </row>
    <row r="304" spans="1:7">
      <c r="A304" s="228" t="s">
        <v>1016</v>
      </c>
      <c r="B304" s="228">
        <v>135</v>
      </c>
      <c r="C304" s="228">
        <v>2.0099999999999998</v>
      </c>
      <c r="D304" s="228">
        <v>180</v>
      </c>
      <c r="E304" s="228">
        <v>2.1</v>
      </c>
      <c r="F304" s="249">
        <v>45</v>
      </c>
      <c r="G304" s="249">
        <v>9.0000000000000302E-2</v>
      </c>
    </row>
    <row r="305" spans="1:7">
      <c r="A305" s="228" t="s">
        <v>1017</v>
      </c>
      <c r="B305" s="228">
        <v>407.5</v>
      </c>
      <c r="C305" s="228">
        <v>6.362000000000001</v>
      </c>
      <c r="D305" s="228">
        <v>480</v>
      </c>
      <c r="E305" s="228">
        <v>6.48</v>
      </c>
      <c r="F305" s="249">
        <v>72.5</v>
      </c>
      <c r="G305" s="249">
        <v>0.11799999999999944</v>
      </c>
    </row>
    <row r="306" spans="1:7">
      <c r="A306" s="228" t="s">
        <v>1018</v>
      </c>
      <c r="B306" s="228">
        <v>310.5</v>
      </c>
      <c r="C306" s="228">
        <v>4.3901460000000005</v>
      </c>
      <c r="D306" s="228">
        <v>324</v>
      </c>
      <c r="E306" s="228">
        <v>3.96</v>
      </c>
      <c r="F306" s="249">
        <v>13.5</v>
      </c>
      <c r="G306" s="249">
        <v>-0.43014600000000058</v>
      </c>
    </row>
    <row r="307" spans="1:7">
      <c r="A307" s="228" t="s">
        <v>1019</v>
      </c>
      <c r="B307" s="228">
        <v>169</v>
      </c>
      <c r="C307" s="228">
        <v>2.57</v>
      </c>
      <c r="D307" s="228">
        <v>180</v>
      </c>
      <c r="E307" s="228">
        <v>2.1</v>
      </c>
      <c r="F307" s="249">
        <v>11</v>
      </c>
      <c r="G307" s="249">
        <v>-0.46999999999999975</v>
      </c>
    </row>
    <row r="308" spans="1:7">
      <c r="A308" s="228" t="s">
        <v>1020</v>
      </c>
      <c r="B308" s="228">
        <v>385</v>
      </c>
      <c r="C308" s="228">
        <v>5.16</v>
      </c>
      <c r="D308" s="228">
        <v>180</v>
      </c>
      <c r="E308" s="228">
        <v>2.1</v>
      </c>
      <c r="F308" s="249">
        <v>-205</v>
      </c>
      <c r="G308" s="249">
        <v>-3.06</v>
      </c>
    </row>
    <row r="309" spans="1:7">
      <c r="A309" s="228" t="s">
        <v>1021</v>
      </c>
      <c r="B309" s="228">
        <v>257.2</v>
      </c>
      <c r="C309" s="228">
        <v>4.1146719999999997</v>
      </c>
      <c r="D309" s="228">
        <v>336</v>
      </c>
      <c r="E309" s="228">
        <v>4.62</v>
      </c>
      <c r="F309" s="249">
        <v>78.800000000000011</v>
      </c>
      <c r="G309" s="249">
        <v>0.50532800000000044</v>
      </c>
    </row>
    <row r="310" spans="1:7">
      <c r="A310" s="228" t="s">
        <v>1022</v>
      </c>
      <c r="B310" s="228">
        <v>184</v>
      </c>
      <c r="C310" s="228">
        <v>2.94</v>
      </c>
      <c r="D310" s="228">
        <v>180</v>
      </c>
      <c r="E310" s="228">
        <v>2.1</v>
      </c>
      <c r="F310" s="249">
        <v>-4</v>
      </c>
      <c r="G310" s="249">
        <v>-0.83999999999999986</v>
      </c>
    </row>
    <row r="311" spans="1:7">
      <c r="A311" s="228" t="s">
        <v>1023</v>
      </c>
      <c r="B311" s="228">
        <v>406.8</v>
      </c>
      <c r="C311" s="228">
        <v>6.9900000000000011</v>
      </c>
      <c r="D311" s="228">
        <v>324</v>
      </c>
      <c r="E311" s="228">
        <v>3.96</v>
      </c>
      <c r="F311" s="249">
        <v>-82.800000000000011</v>
      </c>
      <c r="G311" s="249">
        <v>-3.0300000000000011</v>
      </c>
    </row>
    <row r="312" spans="1:7">
      <c r="A312" s="228" t="s">
        <v>1024</v>
      </c>
      <c r="B312" s="228">
        <v>461</v>
      </c>
      <c r="C312" s="228">
        <v>6.9780199999999999</v>
      </c>
      <c r="D312" s="228">
        <v>448</v>
      </c>
      <c r="E312" s="228">
        <v>6.16</v>
      </c>
      <c r="F312" s="249">
        <v>-13</v>
      </c>
      <c r="G312" s="249">
        <v>-0.81801999999999975</v>
      </c>
    </row>
    <row r="313" spans="1:7">
      <c r="A313" s="228" t="s">
        <v>1025</v>
      </c>
      <c r="B313" s="228">
        <v>449</v>
      </c>
      <c r="C313" s="228">
        <v>6.16</v>
      </c>
      <c r="D313" s="228">
        <v>480</v>
      </c>
      <c r="E313" s="228">
        <v>5.6</v>
      </c>
      <c r="F313" s="249">
        <v>31</v>
      </c>
      <c r="G313" s="249">
        <v>-0.5600000000000005</v>
      </c>
    </row>
    <row r="314" spans="1:7">
      <c r="A314" s="228" t="s">
        <v>1026</v>
      </c>
      <c r="B314" s="228">
        <v>470</v>
      </c>
      <c r="C314" s="228">
        <v>6.9112</v>
      </c>
      <c r="D314" s="228">
        <v>480</v>
      </c>
      <c r="E314" s="228">
        <v>6.48</v>
      </c>
      <c r="F314" s="249">
        <v>10</v>
      </c>
      <c r="G314" s="249">
        <v>-0.43119999999999958</v>
      </c>
    </row>
    <row r="315" spans="1:7">
      <c r="A315" s="228" t="s">
        <v>1027</v>
      </c>
      <c r="B315" s="228">
        <v>405.70000000000005</v>
      </c>
      <c r="C315" s="228">
        <v>6.36</v>
      </c>
      <c r="D315" s="228">
        <v>480</v>
      </c>
      <c r="E315" s="228">
        <v>6.48</v>
      </c>
      <c r="F315" s="249">
        <v>74.299999999999955</v>
      </c>
      <c r="G315" s="249">
        <v>0.12000000000000011</v>
      </c>
    </row>
    <row r="316" spans="1:7">
      <c r="A316" s="228" t="s">
        <v>1028</v>
      </c>
      <c r="B316" s="228">
        <v>354</v>
      </c>
      <c r="C316" s="228">
        <v>4.5775880000000004</v>
      </c>
      <c r="D316" s="228">
        <v>324</v>
      </c>
      <c r="E316" s="228">
        <v>3.96</v>
      </c>
      <c r="F316" s="249">
        <v>-30</v>
      </c>
      <c r="G316" s="249">
        <v>-0.61758800000000047</v>
      </c>
    </row>
    <row r="317" spans="1:7">
      <c r="A317" s="228" t="s">
        <v>1029</v>
      </c>
      <c r="B317" s="228">
        <v>225</v>
      </c>
      <c r="C317" s="228">
        <v>1.8</v>
      </c>
      <c r="D317" s="228">
        <v>279</v>
      </c>
      <c r="E317" s="228">
        <v>3.2700000000000005</v>
      </c>
      <c r="F317" s="249">
        <v>54</v>
      </c>
      <c r="G317" s="249">
        <v>1.4700000000000004</v>
      </c>
    </row>
    <row r="318" spans="1:7">
      <c r="A318" s="228" t="s">
        <v>1030</v>
      </c>
      <c r="B318" s="228">
        <v>553.70000000000005</v>
      </c>
      <c r="C318" s="228">
        <v>8.711999999999998</v>
      </c>
      <c r="D318" s="228">
        <v>480</v>
      </c>
      <c r="E318" s="228">
        <v>6.48</v>
      </c>
      <c r="F318" s="249">
        <v>-73.700000000000045</v>
      </c>
      <c r="G318" s="249">
        <v>-2.2319999999999975</v>
      </c>
    </row>
    <row r="319" spans="1:7">
      <c r="A319" s="228" t="s">
        <v>1031</v>
      </c>
      <c r="B319" s="228">
        <v>343</v>
      </c>
      <c r="C319" s="228">
        <v>4.7481800000000005</v>
      </c>
      <c r="D319" s="228">
        <v>480</v>
      </c>
      <c r="E319" s="228">
        <v>6.48</v>
      </c>
      <c r="F319" s="249">
        <v>137</v>
      </c>
      <c r="G319" s="249">
        <v>1.7318199999999999</v>
      </c>
    </row>
    <row r="320" spans="1:7">
      <c r="A320" s="228" t="s">
        <v>1032</v>
      </c>
      <c r="B320" s="228">
        <v>321</v>
      </c>
      <c r="C320" s="228">
        <v>5.1800000000000015</v>
      </c>
      <c r="D320" s="228">
        <v>324</v>
      </c>
      <c r="E320" s="228">
        <v>3.96</v>
      </c>
      <c r="F320" s="249">
        <v>3</v>
      </c>
      <c r="G320" s="249">
        <v>-1.2200000000000015</v>
      </c>
    </row>
    <row r="321" spans="1:7">
      <c r="A321" s="228" t="s">
        <v>1033</v>
      </c>
      <c r="B321" s="228">
        <v>279</v>
      </c>
      <c r="C321" s="228">
        <v>4.2720000000000002</v>
      </c>
      <c r="D321" s="228">
        <v>336</v>
      </c>
      <c r="E321" s="228">
        <v>4.62</v>
      </c>
      <c r="F321" s="249">
        <v>57</v>
      </c>
      <c r="G321" s="249">
        <v>0.34799999999999986</v>
      </c>
    </row>
    <row r="322" spans="1:7">
      <c r="A322" s="228" t="s">
        <v>1034</v>
      </c>
      <c r="B322" s="228">
        <v>304.5</v>
      </c>
      <c r="C322" s="228">
        <v>4.3800000000000008</v>
      </c>
      <c r="D322" s="228">
        <v>324</v>
      </c>
      <c r="E322" s="228">
        <v>3.96</v>
      </c>
      <c r="F322" s="249">
        <v>19.5</v>
      </c>
      <c r="G322" s="249">
        <v>-0.42000000000000082</v>
      </c>
    </row>
    <row r="323" spans="1:7">
      <c r="A323" s="228" t="s">
        <v>1035</v>
      </c>
      <c r="B323" s="228">
        <v>193</v>
      </c>
      <c r="C323" s="228">
        <v>2.6028349999999998</v>
      </c>
      <c r="D323" s="228">
        <v>180</v>
      </c>
      <c r="E323" s="228">
        <v>2.1</v>
      </c>
      <c r="F323" s="249">
        <v>-13</v>
      </c>
      <c r="G323" s="249">
        <v>-0.5028349999999997</v>
      </c>
    </row>
    <row r="324" spans="1:7">
      <c r="A324" s="228" t="s">
        <v>1036</v>
      </c>
      <c r="B324" s="228">
        <v>381.5</v>
      </c>
      <c r="C324" s="228">
        <v>5.33</v>
      </c>
      <c r="D324" s="228">
        <v>324</v>
      </c>
      <c r="E324" s="228">
        <v>3.96</v>
      </c>
      <c r="F324" s="249">
        <v>-57.5</v>
      </c>
      <c r="G324" s="249">
        <v>-1.37</v>
      </c>
    </row>
    <row r="325" spans="1:7">
      <c r="A325" s="228" t="s">
        <v>1037</v>
      </c>
      <c r="B325" s="228">
        <v>220.5</v>
      </c>
      <c r="C325" s="228">
        <v>4.1099999999999994</v>
      </c>
      <c r="D325" s="228">
        <v>180</v>
      </c>
      <c r="E325" s="228">
        <v>2.1</v>
      </c>
      <c r="F325" s="249">
        <v>-40.5</v>
      </c>
      <c r="G325" s="249">
        <v>-2.0099999999999993</v>
      </c>
    </row>
    <row r="326" spans="1:7">
      <c r="A326" s="228" t="s">
        <v>1038</v>
      </c>
      <c r="B326" s="228">
        <v>240</v>
      </c>
      <c r="C326" s="228">
        <v>3.7200000000000006</v>
      </c>
      <c r="D326" s="228">
        <v>216</v>
      </c>
      <c r="E326" s="228">
        <v>2.64</v>
      </c>
      <c r="F326" s="249">
        <v>-24</v>
      </c>
      <c r="G326" s="249">
        <v>-1.0800000000000005</v>
      </c>
    </row>
    <row r="327" spans="1:7">
      <c r="A327" s="228" t="s">
        <v>1039</v>
      </c>
      <c r="B327" s="228">
        <v>323</v>
      </c>
      <c r="C327" s="228">
        <v>5.0912800000000011</v>
      </c>
      <c r="D327" s="228">
        <v>324</v>
      </c>
      <c r="E327" s="228">
        <v>3.96</v>
      </c>
      <c r="F327" s="249">
        <v>1</v>
      </c>
      <c r="G327" s="249">
        <v>-1.1312800000000012</v>
      </c>
    </row>
    <row r="328" spans="1:7">
      <c r="A328" s="228" t="s">
        <v>1040</v>
      </c>
      <c r="B328" s="228">
        <v>286.5</v>
      </c>
      <c r="C328" s="228">
        <v>4.4020000000000001</v>
      </c>
      <c r="D328" s="228">
        <v>336</v>
      </c>
      <c r="E328" s="228">
        <v>4.62</v>
      </c>
      <c r="F328" s="249">
        <v>49.5</v>
      </c>
      <c r="G328" s="249">
        <v>0.21799999999999997</v>
      </c>
    </row>
    <row r="329" spans="1:7">
      <c r="A329" s="228" t="s">
        <v>1041</v>
      </c>
      <c r="B329" s="228">
        <v>247</v>
      </c>
      <c r="C329" s="228">
        <v>3.1535389999999999</v>
      </c>
      <c r="D329" s="228">
        <v>324</v>
      </c>
      <c r="E329" s="228">
        <v>3.96</v>
      </c>
      <c r="F329" s="249">
        <v>77</v>
      </c>
      <c r="G329" s="249">
        <v>0.80646100000000009</v>
      </c>
    </row>
    <row r="330" spans="1:7">
      <c r="A330" s="228" t="s">
        <v>1042</v>
      </c>
      <c r="B330" s="228">
        <v>363.1</v>
      </c>
      <c r="C330" s="228">
        <v>5.0500000000000007</v>
      </c>
      <c r="D330" s="228">
        <v>324</v>
      </c>
      <c r="E330" s="228">
        <v>3.96</v>
      </c>
      <c r="F330" s="249">
        <v>-39.100000000000023</v>
      </c>
      <c r="G330" s="249">
        <v>-1.0900000000000007</v>
      </c>
    </row>
    <row r="331" spans="1:7">
      <c r="A331" s="228" t="s">
        <v>1043</v>
      </c>
      <c r="B331" s="228">
        <v>214.5</v>
      </c>
      <c r="C331" s="228">
        <v>3.1199999999999997</v>
      </c>
      <c r="D331" s="228">
        <v>180</v>
      </c>
      <c r="E331" s="228">
        <v>2.1</v>
      </c>
      <c r="F331" s="249">
        <v>-34.5</v>
      </c>
      <c r="G331" s="249">
        <v>-1.0199999999999996</v>
      </c>
    </row>
    <row r="332" spans="1:7">
      <c r="A332" s="228" t="s">
        <v>1044</v>
      </c>
      <c r="B332" s="228">
        <v>186</v>
      </c>
      <c r="C332" s="228">
        <v>2.87</v>
      </c>
      <c r="D332" s="228">
        <v>324</v>
      </c>
      <c r="E332" s="228">
        <v>3.96</v>
      </c>
      <c r="F332" s="249">
        <v>138</v>
      </c>
      <c r="G332" s="249">
        <v>1.0899999999999999</v>
      </c>
    </row>
    <row r="333" spans="1:7">
      <c r="A333" s="228" t="s">
        <v>1045</v>
      </c>
      <c r="B333" s="228">
        <v>504.2</v>
      </c>
      <c r="C333" s="228">
        <v>7.6740000000000004</v>
      </c>
      <c r="D333" s="228">
        <v>480</v>
      </c>
      <c r="E333" s="228">
        <v>6.48</v>
      </c>
      <c r="F333" s="249">
        <v>-24.199999999999989</v>
      </c>
      <c r="G333" s="249">
        <v>-1.194</v>
      </c>
    </row>
    <row r="334" spans="1:7">
      <c r="A334" s="228" t="s">
        <v>1046</v>
      </c>
      <c r="B334" s="228">
        <v>90</v>
      </c>
      <c r="C334" s="228">
        <v>1.34</v>
      </c>
      <c r="D334" s="228">
        <v>224</v>
      </c>
      <c r="E334" s="228">
        <v>3.08</v>
      </c>
      <c r="F334" s="249">
        <v>134</v>
      </c>
      <c r="G334" s="249">
        <v>1.74</v>
      </c>
    </row>
    <row r="335" spans="1:7">
      <c r="A335" s="228" t="s">
        <v>1047</v>
      </c>
      <c r="B335" s="228">
        <v>175.1</v>
      </c>
      <c r="C335" s="228">
        <v>2.68</v>
      </c>
      <c r="D335" s="228">
        <v>180</v>
      </c>
      <c r="E335" s="228">
        <v>2.1</v>
      </c>
      <c r="F335" s="249">
        <v>4.9000000000000057</v>
      </c>
      <c r="G335" s="249">
        <v>-0.58000000000000007</v>
      </c>
    </row>
    <row r="336" spans="1:7">
      <c r="A336" s="228" t="s">
        <v>1048</v>
      </c>
      <c r="B336" s="228">
        <v>471.6</v>
      </c>
      <c r="C336" s="228">
        <v>6.7394999999999996</v>
      </c>
      <c r="D336" s="228">
        <v>480</v>
      </c>
      <c r="E336" s="228">
        <v>6.48</v>
      </c>
      <c r="F336" s="249">
        <v>8.3999999999999773</v>
      </c>
      <c r="G336" s="249">
        <v>-0.25949999999999918</v>
      </c>
    </row>
    <row r="337" spans="1:7">
      <c r="A337" s="228" t="s">
        <v>1049</v>
      </c>
      <c r="B337" s="228">
        <v>290.5</v>
      </c>
      <c r="C337" s="228">
        <v>4.2696149999999999</v>
      </c>
      <c r="D337" s="228">
        <v>324</v>
      </c>
      <c r="E337" s="228">
        <v>3.96</v>
      </c>
      <c r="F337" s="249">
        <v>33.5</v>
      </c>
      <c r="G337" s="249">
        <v>-0.30961499999999997</v>
      </c>
    </row>
    <row r="338" spans="1:7">
      <c r="A338" s="228" t="s">
        <v>1050</v>
      </c>
      <c r="B338" s="228">
        <v>369</v>
      </c>
      <c r="C338" s="228">
        <v>5.2348800000000013</v>
      </c>
      <c r="D338" s="228">
        <v>324</v>
      </c>
      <c r="E338" s="228">
        <v>3.96</v>
      </c>
      <c r="F338" s="249">
        <v>-45</v>
      </c>
      <c r="G338" s="249">
        <v>-1.2748800000000013</v>
      </c>
    </row>
    <row r="339" spans="1:7">
      <c r="A339" s="228" t="s">
        <v>1051</v>
      </c>
      <c r="B339" s="228">
        <v>376.5</v>
      </c>
      <c r="C339" s="228">
        <v>5.7075389999999997</v>
      </c>
      <c r="D339" s="228">
        <v>480</v>
      </c>
      <c r="E339" s="228">
        <v>6.48</v>
      </c>
      <c r="F339" s="249">
        <v>103.5</v>
      </c>
      <c r="G339" s="249">
        <v>0.77246100000000073</v>
      </c>
    </row>
    <row r="340" spans="1:7">
      <c r="A340" s="228" t="s">
        <v>1052</v>
      </c>
      <c r="B340" s="228">
        <v>303</v>
      </c>
      <c r="C340" s="228">
        <v>4.2539999999999996</v>
      </c>
      <c r="D340" s="228">
        <v>324</v>
      </c>
      <c r="E340" s="228">
        <v>3.96</v>
      </c>
      <c r="F340" s="249">
        <v>21</v>
      </c>
      <c r="G340" s="249">
        <v>-0.29399999999999959</v>
      </c>
    </row>
    <row r="341" spans="1:7">
      <c r="A341" s="228" t="s">
        <v>1053</v>
      </c>
      <c r="B341" s="228">
        <v>241.3</v>
      </c>
      <c r="C341" s="228">
        <v>3.9197919999999997</v>
      </c>
      <c r="D341" s="228">
        <v>180</v>
      </c>
      <c r="E341" s="228">
        <v>2.1</v>
      </c>
      <c r="F341" s="249">
        <v>-61.300000000000011</v>
      </c>
      <c r="G341" s="249">
        <v>-1.8197919999999996</v>
      </c>
    </row>
    <row r="342" spans="1:7">
      <c r="A342" s="228" t="s">
        <v>1054</v>
      </c>
      <c r="B342" s="228">
        <v>131.69999999999999</v>
      </c>
      <c r="C342" s="228">
        <v>1.9499999999999997</v>
      </c>
      <c r="D342" s="228">
        <v>180</v>
      </c>
      <c r="E342" s="228">
        <v>2.1</v>
      </c>
      <c r="F342" s="249">
        <v>48.300000000000011</v>
      </c>
      <c r="G342" s="249">
        <v>0.15000000000000036</v>
      </c>
    </row>
    <row r="343" spans="1:7">
      <c r="A343" s="228" t="s">
        <v>1055</v>
      </c>
      <c r="B343" s="228">
        <v>214.5</v>
      </c>
      <c r="C343" s="228">
        <v>3.1199999999999997</v>
      </c>
      <c r="D343" s="228">
        <v>180</v>
      </c>
      <c r="E343" s="228">
        <v>2.1</v>
      </c>
      <c r="F343" s="249">
        <v>-34.5</v>
      </c>
      <c r="G343" s="249">
        <v>-1.0199999999999996</v>
      </c>
    </row>
    <row r="344" spans="1:7">
      <c r="A344" s="228" t="s">
        <v>1056</v>
      </c>
      <c r="B344" s="228">
        <v>340.6</v>
      </c>
      <c r="C344" s="228">
        <v>5.5177700000000005</v>
      </c>
      <c r="D344" s="228">
        <v>480</v>
      </c>
      <c r="E344" s="228">
        <v>6.48</v>
      </c>
      <c r="F344" s="249">
        <v>139.39999999999998</v>
      </c>
      <c r="G344" s="249">
        <v>0.96222999999999992</v>
      </c>
    </row>
    <row r="345" spans="1:7">
      <c r="A345" s="228" t="s">
        <v>1057</v>
      </c>
      <c r="B345" s="228">
        <v>362.5</v>
      </c>
      <c r="C345" s="228">
        <v>5.8900000000000006</v>
      </c>
      <c r="D345" s="228">
        <v>324</v>
      </c>
      <c r="E345" s="228">
        <v>3.96</v>
      </c>
      <c r="F345" s="249">
        <v>-38.5</v>
      </c>
      <c r="G345" s="249">
        <v>-1.9300000000000006</v>
      </c>
    </row>
    <row r="346" spans="1:7">
      <c r="A346" s="228" t="s">
        <v>1058</v>
      </c>
      <c r="B346" s="228">
        <v>255.3</v>
      </c>
      <c r="C346" s="228">
        <v>4.0200000000000005</v>
      </c>
      <c r="D346" s="228">
        <v>180</v>
      </c>
      <c r="E346" s="228">
        <v>2.1</v>
      </c>
      <c r="F346" s="249">
        <v>-75.300000000000011</v>
      </c>
      <c r="G346" s="249">
        <v>-1.9200000000000004</v>
      </c>
    </row>
    <row r="347" spans="1:7">
      <c r="A347" s="228" t="s">
        <v>1059</v>
      </c>
      <c r="B347" s="228">
        <v>181.3</v>
      </c>
      <c r="C347" s="228">
        <v>2.9</v>
      </c>
      <c r="D347" s="228">
        <v>180</v>
      </c>
      <c r="E347" s="228">
        <v>2.1</v>
      </c>
      <c r="F347" s="249">
        <v>-1.3000000000000114</v>
      </c>
      <c r="G347" s="249">
        <v>-0.79999999999999982</v>
      </c>
    </row>
    <row r="348" spans="1:7">
      <c r="A348" s="228" t="s">
        <v>1060</v>
      </c>
      <c r="B348" s="228">
        <v>169.7</v>
      </c>
      <c r="C348" s="228">
        <v>2.93</v>
      </c>
      <c r="D348" s="228">
        <v>180</v>
      </c>
      <c r="E348" s="228">
        <v>2.1</v>
      </c>
      <c r="F348" s="249">
        <v>10.300000000000011</v>
      </c>
      <c r="G348" s="249">
        <v>-0.83000000000000007</v>
      </c>
    </row>
    <row r="349" spans="1:7">
      <c r="A349" s="228" t="s">
        <v>1061</v>
      </c>
      <c r="B349" s="228">
        <v>193.9</v>
      </c>
      <c r="C349" s="228">
        <v>3.2</v>
      </c>
      <c r="D349" s="228">
        <v>180</v>
      </c>
      <c r="E349" s="228">
        <v>2.1</v>
      </c>
      <c r="F349" s="249">
        <v>-13.900000000000006</v>
      </c>
      <c r="G349" s="249">
        <v>-1.1000000000000001</v>
      </c>
    </row>
    <row r="350" spans="1:7">
      <c r="A350" s="228" t="s">
        <v>1062</v>
      </c>
      <c r="B350" s="228">
        <v>196.4</v>
      </c>
      <c r="C350" s="228">
        <v>3.12</v>
      </c>
      <c r="D350" s="228">
        <v>240</v>
      </c>
      <c r="E350" s="228">
        <v>2.8</v>
      </c>
      <c r="F350" s="249">
        <v>43.599999999999994</v>
      </c>
      <c r="G350" s="249">
        <v>-0.32000000000000028</v>
      </c>
    </row>
    <row r="351" spans="1:7">
      <c r="A351" s="228" t="s">
        <v>1063</v>
      </c>
      <c r="B351" s="228">
        <v>139.69999999999999</v>
      </c>
      <c r="C351" s="228">
        <v>2.4200000000000004</v>
      </c>
      <c r="D351" s="228">
        <v>180</v>
      </c>
      <c r="E351" s="228">
        <v>2.1</v>
      </c>
      <c r="F351" s="249">
        <v>40.300000000000011</v>
      </c>
      <c r="G351" s="249">
        <v>-0.32000000000000028</v>
      </c>
    </row>
    <row r="352" spans="1:7">
      <c r="A352" s="228" t="s">
        <v>1064</v>
      </c>
      <c r="B352" s="228">
        <v>158.30000000000001</v>
      </c>
      <c r="C352" s="228">
        <v>2.3500000000000005</v>
      </c>
      <c r="D352" s="228">
        <v>180</v>
      </c>
      <c r="E352" s="228">
        <v>2.1</v>
      </c>
      <c r="F352" s="249">
        <v>21.699999999999989</v>
      </c>
      <c r="G352" s="249">
        <v>-0.25000000000000044</v>
      </c>
    </row>
    <row r="353" spans="1:7">
      <c r="A353" s="228" t="s">
        <v>1065</v>
      </c>
      <c r="B353" s="228">
        <v>205.5</v>
      </c>
      <c r="C353" s="228">
        <v>3.4420000000000002</v>
      </c>
      <c r="D353" s="228">
        <v>120</v>
      </c>
      <c r="E353" s="228">
        <v>1.4</v>
      </c>
      <c r="F353" s="249">
        <v>-85.5</v>
      </c>
      <c r="G353" s="249">
        <v>-2.0420000000000003</v>
      </c>
    </row>
    <row r="354" spans="1:7">
      <c r="A354" s="228" t="s">
        <v>1066</v>
      </c>
      <c r="B354" s="228">
        <v>98.2</v>
      </c>
      <c r="C354" s="228">
        <v>1.56</v>
      </c>
      <c r="D354" s="228">
        <v>120</v>
      </c>
      <c r="E354" s="228">
        <v>1.4</v>
      </c>
      <c r="F354" s="249">
        <v>21.799999999999997</v>
      </c>
      <c r="G354" s="249">
        <v>-0.16000000000000014</v>
      </c>
    </row>
    <row r="355" spans="1:7">
      <c r="A355" s="228" t="s">
        <v>1067</v>
      </c>
      <c r="B355" s="228">
        <v>147.30000000000001</v>
      </c>
      <c r="C355" s="228">
        <v>2.34</v>
      </c>
      <c r="D355" s="228">
        <v>180</v>
      </c>
      <c r="E355" s="228">
        <v>2.1</v>
      </c>
      <c r="F355" s="249">
        <v>32.699999999999989</v>
      </c>
      <c r="G355" s="249">
        <v>-0.23999999999999977</v>
      </c>
    </row>
    <row r="356" spans="1:7">
      <c r="A356" s="228" t="s">
        <v>1068</v>
      </c>
      <c r="B356" s="228">
        <v>227.70000000000002</v>
      </c>
      <c r="C356" s="228">
        <v>3.8099999999999996</v>
      </c>
      <c r="D356" s="228">
        <v>180</v>
      </c>
      <c r="E356" s="228">
        <v>2.1</v>
      </c>
      <c r="F356" s="249">
        <v>-47.700000000000017</v>
      </c>
      <c r="G356" s="249">
        <v>-1.7099999999999995</v>
      </c>
    </row>
    <row r="357" spans="1:7">
      <c r="A357" s="228" t="s">
        <v>1069</v>
      </c>
      <c r="B357" s="228">
        <v>166</v>
      </c>
      <c r="C357" s="228">
        <v>3.2099999999999995</v>
      </c>
      <c r="D357" s="228">
        <v>336</v>
      </c>
      <c r="E357" s="228">
        <v>4.62</v>
      </c>
      <c r="F357" s="249">
        <v>170</v>
      </c>
      <c r="G357" s="249">
        <v>1.4100000000000006</v>
      </c>
    </row>
    <row r="358" spans="1:7">
      <c r="A358" s="228" t="s">
        <v>1070</v>
      </c>
      <c r="B358" s="228">
        <v>158.30000000000001</v>
      </c>
      <c r="C358" s="228">
        <v>2.3500000000000005</v>
      </c>
      <c r="D358" s="228">
        <v>180</v>
      </c>
      <c r="E358" s="228">
        <v>2.1</v>
      </c>
      <c r="F358" s="249">
        <v>21.699999999999989</v>
      </c>
      <c r="G358" s="249">
        <v>-0.25000000000000044</v>
      </c>
    </row>
    <row r="359" spans="1:7">
      <c r="A359" s="228" t="s">
        <v>1071</v>
      </c>
      <c r="B359" s="228">
        <v>214.5</v>
      </c>
      <c r="C359" s="228">
        <v>3.2017920000000002</v>
      </c>
      <c r="D359" s="228">
        <v>336</v>
      </c>
      <c r="E359" s="228">
        <v>4.62</v>
      </c>
      <c r="F359" s="249">
        <v>121.5</v>
      </c>
      <c r="G359" s="249">
        <v>1.4182079999999999</v>
      </c>
    </row>
    <row r="360" spans="1:7">
      <c r="A360" s="228" t="s">
        <v>1072</v>
      </c>
      <c r="B360" s="228">
        <v>235.5</v>
      </c>
      <c r="C360" s="228">
        <v>4.47</v>
      </c>
      <c r="D360" s="228">
        <v>336</v>
      </c>
      <c r="E360" s="228">
        <v>4.62</v>
      </c>
      <c r="F360" s="249">
        <v>100.5</v>
      </c>
      <c r="G360" s="249">
        <v>0.15000000000000036</v>
      </c>
    </row>
    <row r="361" spans="1:7">
      <c r="A361" s="228" t="s">
        <v>1073</v>
      </c>
      <c r="B361" s="228">
        <v>189</v>
      </c>
      <c r="C361" s="228">
        <v>2.6</v>
      </c>
      <c r="D361" s="228">
        <v>180</v>
      </c>
      <c r="E361" s="228">
        <v>2.1</v>
      </c>
      <c r="F361" s="249">
        <v>-9</v>
      </c>
      <c r="G361" s="249">
        <v>-0.5</v>
      </c>
    </row>
    <row r="362" spans="1:7">
      <c r="A362" s="228" t="s">
        <v>1074</v>
      </c>
      <c r="B362" s="228">
        <v>183.3</v>
      </c>
      <c r="C362" s="228">
        <v>2.9</v>
      </c>
      <c r="D362" s="228">
        <v>180</v>
      </c>
      <c r="E362" s="228">
        <v>2.1</v>
      </c>
      <c r="F362" s="249">
        <v>-3.3000000000000114</v>
      </c>
      <c r="G362" s="249">
        <v>-0.79999999999999982</v>
      </c>
    </row>
    <row r="363" spans="1:7">
      <c r="A363" s="228" t="s">
        <v>1075</v>
      </c>
      <c r="B363" s="228">
        <v>235.5</v>
      </c>
      <c r="C363" s="228">
        <v>4.2299999999999995</v>
      </c>
      <c r="D363" s="228">
        <v>180</v>
      </c>
      <c r="E363" s="228">
        <v>2.1</v>
      </c>
      <c r="F363" s="249">
        <v>-55.5</v>
      </c>
      <c r="G363" s="249">
        <v>-2.1299999999999994</v>
      </c>
    </row>
    <row r="364" spans="1:7">
      <c r="A364" s="228" t="s">
        <v>1076</v>
      </c>
      <c r="B364" s="228">
        <v>235.5</v>
      </c>
      <c r="C364" s="228">
        <v>4.47</v>
      </c>
      <c r="D364" s="228">
        <v>180</v>
      </c>
      <c r="E364" s="228">
        <v>2.1</v>
      </c>
      <c r="F364" s="249">
        <v>-55.5</v>
      </c>
      <c r="G364" s="249">
        <v>-2.3699999999999997</v>
      </c>
    </row>
    <row r="365" spans="1:7">
      <c r="A365" s="228" t="s">
        <v>1077</v>
      </c>
      <c r="B365" s="228">
        <v>221</v>
      </c>
      <c r="C365" s="228">
        <v>3.16</v>
      </c>
      <c r="D365" s="228">
        <v>180</v>
      </c>
      <c r="E365" s="228">
        <v>2.1</v>
      </c>
      <c r="F365" s="249">
        <v>-41</v>
      </c>
      <c r="G365" s="249">
        <v>-1.06</v>
      </c>
    </row>
    <row r="366" spans="1:7">
      <c r="A366" s="228" t="s">
        <v>1078</v>
      </c>
      <c r="B366" s="228">
        <v>147.30000000000001</v>
      </c>
      <c r="C366" s="228">
        <v>2.34</v>
      </c>
      <c r="D366" s="228">
        <v>180</v>
      </c>
      <c r="E366" s="228">
        <v>2.1</v>
      </c>
      <c r="F366" s="249">
        <v>32.699999999999989</v>
      </c>
      <c r="G366" s="249">
        <v>-0.23999999999999977</v>
      </c>
    </row>
    <row r="367" spans="1:7">
      <c r="A367" s="228" t="s">
        <v>1079</v>
      </c>
      <c r="B367" s="228">
        <v>168.5</v>
      </c>
      <c r="C367" s="228">
        <v>3.8499999999999996</v>
      </c>
      <c r="D367" s="228">
        <v>180</v>
      </c>
      <c r="E367" s="228">
        <v>2.1</v>
      </c>
      <c r="F367" s="249">
        <v>11.5</v>
      </c>
      <c r="G367" s="249">
        <v>-1.7499999999999996</v>
      </c>
    </row>
    <row r="368" spans="1:7">
      <c r="A368" s="228" t="s">
        <v>1080</v>
      </c>
      <c r="B368" s="228">
        <v>202.5</v>
      </c>
      <c r="C368" s="228">
        <v>2.9699999999999993</v>
      </c>
      <c r="D368" s="228">
        <v>324</v>
      </c>
      <c r="E368" s="228">
        <v>3.96</v>
      </c>
      <c r="F368" s="249">
        <v>121.5</v>
      </c>
      <c r="G368" s="249">
        <v>0.99000000000000066</v>
      </c>
    </row>
    <row r="369" spans="1:7">
      <c r="A369" s="228" t="s">
        <v>1081</v>
      </c>
      <c r="B369" s="228">
        <v>124.69999999999999</v>
      </c>
      <c r="C369" s="228">
        <v>2.35</v>
      </c>
      <c r="D369" s="228">
        <v>180</v>
      </c>
      <c r="E369" s="228">
        <v>2.1</v>
      </c>
      <c r="F369" s="249">
        <v>55.300000000000011</v>
      </c>
      <c r="G369" s="249">
        <v>-0.25</v>
      </c>
    </row>
    <row r="370" spans="1:7">
      <c r="A370" s="228" t="s">
        <v>1082</v>
      </c>
      <c r="B370" s="228">
        <v>147.30000000000001</v>
      </c>
      <c r="C370" s="228">
        <v>2.34</v>
      </c>
      <c r="D370" s="228">
        <v>180</v>
      </c>
      <c r="E370" s="228">
        <v>2.1</v>
      </c>
      <c r="F370" s="249">
        <v>32.699999999999989</v>
      </c>
      <c r="G370" s="249">
        <v>-0.23999999999999977</v>
      </c>
    </row>
    <row r="371" spans="1:7">
      <c r="A371" s="228" t="s">
        <v>1083</v>
      </c>
      <c r="B371" s="228">
        <v>385</v>
      </c>
      <c r="C371" s="228">
        <v>7.6499999999999995</v>
      </c>
      <c r="D371" s="228">
        <v>240</v>
      </c>
      <c r="E371" s="228">
        <v>2.8</v>
      </c>
      <c r="F371" s="249">
        <v>-145</v>
      </c>
      <c r="G371" s="249">
        <v>-4.8499999999999996</v>
      </c>
    </row>
    <row r="372" spans="1:7">
      <c r="A372" s="228" t="s">
        <v>1084</v>
      </c>
      <c r="B372" s="228">
        <v>147.30000000000001</v>
      </c>
      <c r="C372" s="228">
        <v>2.34</v>
      </c>
      <c r="D372" s="228">
        <v>180</v>
      </c>
      <c r="E372" s="228">
        <v>2.1</v>
      </c>
      <c r="F372" s="249">
        <v>32.699999999999989</v>
      </c>
      <c r="G372" s="249">
        <v>-0.23999999999999977</v>
      </c>
    </row>
    <row r="373" spans="1:7">
      <c r="A373" s="228" t="s">
        <v>1085</v>
      </c>
      <c r="B373" s="228">
        <v>146</v>
      </c>
      <c r="C373" s="228">
        <v>1.3675000000000002</v>
      </c>
      <c r="D373" s="228">
        <v>180</v>
      </c>
      <c r="E373" s="228">
        <v>2.1</v>
      </c>
      <c r="F373" s="249">
        <v>34</v>
      </c>
      <c r="G373" s="249">
        <v>0.73249999999999993</v>
      </c>
    </row>
    <row r="374" spans="1:7">
      <c r="A374" s="228" t="s">
        <v>1086</v>
      </c>
      <c r="B374" s="228">
        <v>235.5</v>
      </c>
      <c r="C374" s="228">
        <v>4.47</v>
      </c>
      <c r="D374" s="228">
        <v>180</v>
      </c>
      <c r="E374" s="228">
        <v>2.1</v>
      </c>
      <c r="F374" s="249">
        <v>-55.5</v>
      </c>
      <c r="G374" s="249">
        <v>-2.3699999999999997</v>
      </c>
    </row>
    <row r="375" spans="1:7">
      <c r="A375" s="228" t="s">
        <v>1087</v>
      </c>
      <c r="B375" s="228">
        <v>187.9</v>
      </c>
      <c r="C375" s="228">
        <v>2.78</v>
      </c>
      <c r="D375" s="228">
        <v>324</v>
      </c>
      <c r="E375" s="228">
        <v>3.96</v>
      </c>
      <c r="F375" s="249">
        <v>136.1</v>
      </c>
      <c r="G375" s="249">
        <v>1.1800000000000002</v>
      </c>
    </row>
    <row r="376" spans="1:7">
      <c r="A376" s="228" t="s">
        <v>1088</v>
      </c>
      <c r="B376" s="228">
        <v>233.20000000000002</v>
      </c>
      <c r="C376" s="228">
        <v>4.3199999999999994</v>
      </c>
      <c r="D376" s="228">
        <v>324</v>
      </c>
      <c r="E376" s="228">
        <v>3.96</v>
      </c>
      <c r="F376" s="249">
        <v>90.799999999999983</v>
      </c>
      <c r="G376" s="249">
        <v>-0.35999999999999943</v>
      </c>
    </row>
    <row r="377" spans="1:7">
      <c r="A377" s="228" t="s">
        <v>1089</v>
      </c>
      <c r="B377" s="228">
        <v>374</v>
      </c>
      <c r="C377" s="228">
        <v>5.84</v>
      </c>
      <c r="D377" s="228">
        <v>324</v>
      </c>
      <c r="E377" s="228">
        <v>3.96</v>
      </c>
      <c r="F377" s="249">
        <v>-50</v>
      </c>
      <c r="G377" s="249">
        <v>-1.88</v>
      </c>
    </row>
    <row r="378" spans="1:7">
      <c r="A378" s="228" t="s">
        <v>1090</v>
      </c>
      <c r="B378" s="228">
        <v>147.80000000000001</v>
      </c>
      <c r="C378" s="228">
        <v>1.5</v>
      </c>
      <c r="D378" s="228">
        <v>123</v>
      </c>
      <c r="E378" s="228">
        <v>0.75</v>
      </c>
      <c r="F378" s="249">
        <v>-24.800000000000011</v>
      </c>
      <c r="G378" s="249">
        <v>-0.75</v>
      </c>
    </row>
    <row r="379" spans="1:7">
      <c r="A379" s="228" t="s">
        <v>1091</v>
      </c>
      <c r="B379" s="228">
        <v>360</v>
      </c>
      <c r="C379" s="228">
        <v>4.9375879999999999</v>
      </c>
      <c r="D379" s="228">
        <v>480</v>
      </c>
      <c r="E379" s="228">
        <v>6.48</v>
      </c>
      <c r="F379" s="249">
        <v>120</v>
      </c>
      <c r="G379" s="249">
        <v>1.5424120000000006</v>
      </c>
    </row>
    <row r="380" spans="1:7">
      <c r="A380" s="228" t="s">
        <v>1092</v>
      </c>
      <c r="B380" s="228">
        <v>214.4</v>
      </c>
      <c r="C380" s="228">
        <v>3.21</v>
      </c>
      <c r="D380" s="228">
        <v>324</v>
      </c>
      <c r="E380" s="228">
        <v>3.96</v>
      </c>
      <c r="F380" s="249">
        <v>109.6</v>
      </c>
      <c r="G380" s="249">
        <v>0.75</v>
      </c>
    </row>
    <row r="381" spans="1:7">
      <c r="A381" s="228" t="s">
        <v>1093</v>
      </c>
      <c r="B381" s="228">
        <v>367.5</v>
      </c>
      <c r="C381" s="228">
        <v>5.8012800000000011</v>
      </c>
      <c r="D381" s="228">
        <v>324</v>
      </c>
      <c r="E381" s="228">
        <v>3.96</v>
      </c>
      <c r="F381" s="249">
        <v>-43.5</v>
      </c>
      <c r="G381" s="249">
        <v>-1.8412800000000011</v>
      </c>
    </row>
    <row r="382" spans="1:7">
      <c r="A382" s="228" t="s">
        <v>1094</v>
      </c>
      <c r="B382" s="228">
        <v>217.60000000000002</v>
      </c>
      <c r="C382" s="228">
        <v>3.9299999999999997</v>
      </c>
      <c r="D382" s="228">
        <v>324</v>
      </c>
      <c r="E382" s="228">
        <v>3.96</v>
      </c>
      <c r="F382" s="249">
        <v>106.39999999999998</v>
      </c>
      <c r="G382" s="249">
        <v>3.0000000000000249E-2</v>
      </c>
    </row>
    <row r="383" spans="1:7">
      <c r="A383" s="228" t="s">
        <v>1095</v>
      </c>
      <c r="B383" s="228">
        <v>289.39999999999998</v>
      </c>
      <c r="C383" s="228">
        <v>4.3463019999999997</v>
      </c>
      <c r="D383" s="228">
        <v>324</v>
      </c>
      <c r="E383" s="228">
        <v>3.96</v>
      </c>
      <c r="F383" s="249">
        <v>34.600000000000023</v>
      </c>
      <c r="G383" s="249">
        <v>-0.3863019999999997</v>
      </c>
    </row>
    <row r="384" spans="1:7">
      <c r="A384" s="228" t="s">
        <v>1096</v>
      </c>
      <c r="B384" s="228">
        <v>409.3</v>
      </c>
      <c r="C384" s="228">
        <v>6.0940000000000012</v>
      </c>
      <c r="D384" s="228">
        <v>480</v>
      </c>
      <c r="E384" s="228">
        <v>6.48</v>
      </c>
      <c r="F384" s="249">
        <v>70.699999999999989</v>
      </c>
      <c r="G384" s="249">
        <v>0.38599999999999923</v>
      </c>
    </row>
    <row r="385" spans="1:7">
      <c r="A385" s="228" t="s">
        <v>1097</v>
      </c>
      <c r="B385" s="228">
        <v>460.5</v>
      </c>
      <c r="C385" s="228">
        <v>7.0725600000000002</v>
      </c>
      <c r="D385" s="228">
        <v>480</v>
      </c>
      <c r="E385" s="228">
        <v>6.48</v>
      </c>
      <c r="F385" s="249">
        <v>19.5</v>
      </c>
      <c r="G385" s="249">
        <v>-0.59255999999999975</v>
      </c>
    </row>
    <row r="386" spans="1:7">
      <c r="A386" s="228" t="s">
        <v>1098</v>
      </c>
      <c r="B386" s="228">
        <v>322.10000000000002</v>
      </c>
      <c r="C386" s="228">
        <v>5.2096150000000003</v>
      </c>
      <c r="D386" s="228">
        <v>324</v>
      </c>
      <c r="E386" s="228">
        <v>3.96</v>
      </c>
      <c r="F386" s="249">
        <v>1.8999999999999773</v>
      </c>
      <c r="G386" s="249">
        <v>-1.2496150000000004</v>
      </c>
    </row>
    <row r="387" spans="1:7">
      <c r="A387" s="228" t="s">
        <v>1099</v>
      </c>
      <c r="B387" s="228">
        <v>278.5</v>
      </c>
      <c r="C387" s="228">
        <v>4.1152799999999994</v>
      </c>
      <c r="D387" s="228">
        <v>480</v>
      </c>
      <c r="E387" s="228">
        <v>6.48</v>
      </c>
      <c r="F387" s="249">
        <v>201.5</v>
      </c>
      <c r="G387" s="249">
        <v>2.364720000000001</v>
      </c>
    </row>
    <row r="388" spans="1:7">
      <c r="A388" s="228" t="s">
        <v>1100</v>
      </c>
      <c r="B388" s="228">
        <v>338</v>
      </c>
      <c r="C388" s="228">
        <v>5.5600000000000005</v>
      </c>
      <c r="D388" s="228">
        <v>480</v>
      </c>
      <c r="E388" s="228">
        <v>6.48</v>
      </c>
      <c r="F388" s="249">
        <v>142</v>
      </c>
      <c r="G388" s="249">
        <v>0.91999999999999993</v>
      </c>
    </row>
    <row r="389" spans="1:7">
      <c r="A389" s="228" t="s">
        <v>1101</v>
      </c>
      <c r="B389" s="228">
        <v>257</v>
      </c>
      <c r="C389" s="228">
        <v>3.6544099999999995</v>
      </c>
      <c r="D389" s="228">
        <v>324</v>
      </c>
      <c r="E389" s="228">
        <v>3.96</v>
      </c>
      <c r="F389" s="249">
        <v>67</v>
      </c>
      <c r="G389" s="249">
        <v>0.30559000000000047</v>
      </c>
    </row>
    <row r="390" spans="1:7">
      <c r="A390" s="228" t="s">
        <v>1102</v>
      </c>
      <c r="B390" s="228">
        <v>172</v>
      </c>
      <c r="C390" s="228">
        <v>2.6000000000000005</v>
      </c>
      <c r="D390" s="228">
        <v>216</v>
      </c>
      <c r="E390" s="228">
        <v>2.64</v>
      </c>
      <c r="F390" s="249">
        <v>44</v>
      </c>
      <c r="G390" s="249">
        <v>3.9999999999999591E-2</v>
      </c>
    </row>
    <row r="391" spans="1:7">
      <c r="A391" s="228" t="s">
        <v>1103</v>
      </c>
      <c r="B391" s="228">
        <v>346</v>
      </c>
      <c r="C391" s="228">
        <v>5.42</v>
      </c>
      <c r="D391" s="228">
        <v>324</v>
      </c>
      <c r="E391" s="228">
        <v>3.96</v>
      </c>
      <c r="F391" s="249">
        <v>-22</v>
      </c>
      <c r="G391" s="249">
        <v>-1.46</v>
      </c>
    </row>
    <row r="392" spans="1:7">
      <c r="A392" s="228" t="s">
        <v>1104</v>
      </c>
      <c r="B392" s="228">
        <v>238.20000000000002</v>
      </c>
      <c r="C392" s="228">
        <v>4.4399999999999995</v>
      </c>
      <c r="D392" s="228">
        <v>324</v>
      </c>
      <c r="E392" s="228">
        <v>3.96</v>
      </c>
      <c r="F392" s="249">
        <v>85.799999999999983</v>
      </c>
      <c r="G392" s="249">
        <v>-0.47999999999999954</v>
      </c>
    </row>
    <row r="393" spans="1:7">
      <c r="A393" s="228" t="s">
        <v>1105</v>
      </c>
      <c r="B393" s="228">
        <v>264.3</v>
      </c>
      <c r="C393" s="228">
        <v>4.2576150000000004</v>
      </c>
      <c r="D393" s="228">
        <v>324</v>
      </c>
      <c r="E393" s="228">
        <v>3.96</v>
      </c>
      <c r="F393" s="228">
        <v>59.699999999999989</v>
      </c>
      <c r="G393" s="228">
        <v>-0.29761500000000041</v>
      </c>
    </row>
    <row r="394" spans="1:7">
      <c r="A394" s="228" t="s">
        <v>1106</v>
      </c>
      <c r="B394" s="228">
        <v>328.4</v>
      </c>
      <c r="C394" s="228">
        <v>5.8600000000000012</v>
      </c>
      <c r="D394" s="228">
        <v>324</v>
      </c>
      <c r="E394" s="228">
        <v>3.96</v>
      </c>
      <c r="F394" s="228">
        <v>-4.3999999999999773</v>
      </c>
      <c r="G394" s="228">
        <v>-1.9000000000000012</v>
      </c>
    </row>
    <row r="395" spans="1:7">
      <c r="A395" s="228" t="s">
        <v>1107</v>
      </c>
      <c r="B395" s="228">
        <v>420</v>
      </c>
      <c r="C395" s="228">
        <v>5.7235389999999997</v>
      </c>
      <c r="D395" s="228">
        <v>324</v>
      </c>
      <c r="E395" s="228">
        <v>3.96</v>
      </c>
      <c r="F395" s="228">
        <v>-96</v>
      </c>
      <c r="G395" s="228">
        <v>-1.7635389999999997</v>
      </c>
    </row>
    <row r="396" spans="1:7">
      <c r="A396" s="228" t="s">
        <v>1108</v>
      </c>
      <c r="B396" s="228">
        <v>245.5</v>
      </c>
      <c r="C396" s="228">
        <v>3.466764</v>
      </c>
      <c r="D396" s="228">
        <v>324</v>
      </c>
      <c r="E396" s="228">
        <v>3.96</v>
      </c>
      <c r="F396" s="228">
        <v>78.5</v>
      </c>
      <c r="G396" s="228">
        <v>0.49323600000000001</v>
      </c>
    </row>
    <row r="397" spans="1:7">
      <c r="A397" s="228" t="s">
        <v>1109</v>
      </c>
      <c r="B397" s="228">
        <v>249.6</v>
      </c>
      <c r="C397" s="228">
        <v>3.6271509999999996</v>
      </c>
      <c r="D397" s="228">
        <v>324</v>
      </c>
      <c r="E397" s="228">
        <v>3.96</v>
      </c>
      <c r="F397" s="228">
        <v>74.400000000000006</v>
      </c>
      <c r="G397" s="228">
        <v>0.33284900000000039</v>
      </c>
    </row>
    <row r="398" spans="1:7">
      <c r="A398" s="228" t="s">
        <v>1110</v>
      </c>
      <c r="B398" s="228">
        <v>284</v>
      </c>
      <c r="C398" s="228">
        <v>3.5967639999999999</v>
      </c>
      <c r="D398" s="228">
        <v>324</v>
      </c>
      <c r="E398" s="228">
        <v>3.96</v>
      </c>
      <c r="F398" s="228">
        <v>40</v>
      </c>
      <c r="G398" s="228">
        <v>0.36323600000000011</v>
      </c>
    </row>
    <row r="399" spans="1:7">
      <c r="A399" s="228" t="s">
        <v>1111</v>
      </c>
      <c r="B399" s="228">
        <v>200</v>
      </c>
      <c r="C399" s="228">
        <v>1.7035</v>
      </c>
      <c r="D399" s="228">
        <v>480</v>
      </c>
      <c r="E399" s="228">
        <v>6.48</v>
      </c>
      <c r="F399" s="228">
        <v>280</v>
      </c>
      <c r="G399" s="228">
        <v>4.7765000000000004</v>
      </c>
    </row>
    <row r="400" spans="1:7">
      <c r="A400" s="228" t="s">
        <v>1112</v>
      </c>
      <c r="B400" s="228">
        <v>207</v>
      </c>
      <c r="C400" s="228">
        <v>3.1300000000000003</v>
      </c>
      <c r="D400" s="228">
        <v>336</v>
      </c>
      <c r="E400" s="228">
        <v>4.62</v>
      </c>
      <c r="F400" s="228">
        <v>129</v>
      </c>
      <c r="G400" s="228">
        <v>1.4899999999999998</v>
      </c>
    </row>
    <row r="401" spans="1:7">
      <c r="A401" s="228" t="s">
        <v>1113</v>
      </c>
      <c r="B401" s="228">
        <v>326.5</v>
      </c>
      <c r="C401" s="228">
        <v>4.4720000000000004</v>
      </c>
      <c r="D401" s="228">
        <v>324</v>
      </c>
      <c r="E401" s="228">
        <v>3.96</v>
      </c>
      <c r="F401" s="228">
        <v>-2.5</v>
      </c>
      <c r="G401" s="228">
        <v>-0.51200000000000045</v>
      </c>
    </row>
    <row r="402" spans="1:7">
      <c r="A402" s="228" t="s">
        <v>1114</v>
      </c>
      <c r="B402" s="228">
        <v>160</v>
      </c>
      <c r="C402" s="228">
        <v>1.2480799999999999</v>
      </c>
      <c r="D402" s="228">
        <v>180</v>
      </c>
      <c r="E402" s="228">
        <v>2.1</v>
      </c>
      <c r="F402" s="228">
        <v>20</v>
      </c>
      <c r="G402" s="228">
        <v>0.85192000000000023</v>
      </c>
    </row>
    <row r="403" spans="1:7">
      <c r="A403" s="228" t="s">
        <v>1115</v>
      </c>
      <c r="B403" s="228">
        <v>375.1</v>
      </c>
      <c r="C403" s="228">
        <v>5.48</v>
      </c>
      <c r="D403" s="228">
        <v>480</v>
      </c>
      <c r="E403" s="228">
        <v>6.48</v>
      </c>
      <c r="F403" s="228">
        <v>104.89999999999998</v>
      </c>
      <c r="G403" s="228">
        <v>1</v>
      </c>
    </row>
    <row r="404" spans="1:7">
      <c r="A404" s="228" t="s">
        <v>1116</v>
      </c>
      <c r="B404" s="228">
        <v>210.5</v>
      </c>
      <c r="C404" s="228">
        <v>3.33</v>
      </c>
      <c r="D404" s="228">
        <v>180</v>
      </c>
      <c r="E404" s="228">
        <v>2.1</v>
      </c>
      <c r="F404" s="228">
        <v>-30.5</v>
      </c>
      <c r="G404" s="228">
        <v>-1.23</v>
      </c>
    </row>
    <row r="405" spans="1:7">
      <c r="A405" s="228" t="s">
        <v>1117</v>
      </c>
      <c r="B405" s="228">
        <v>147.30000000000001</v>
      </c>
      <c r="C405" s="228">
        <v>2.34</v>
      </c>
      <c r="D405" s="228">
        <v>180</v>
      </c>
      <c r="E405" s="228">
        <v>2.1</v>
      </c>
      <c r="F405" s="228">
        <v>32.699999999999989</v>
      </c>
      <c r="G405" s="228">
        <v>-0.23999999999999977</v>
      </c>
    </row>
    <row r="406" spans="1:7">
      <c r="A406" s="228" t="s">
        <v>1118</v>
      </c>
      <c r="B406" s="228">
        <v>176.8</v>
      </c>
      <c r="C406" s="228">
        <v>2.52</v>
      </c>
      <c r="D406" s="228">
        <v>180</v>
      </c>
      <c r="E406" s="228">
        <v>2.1</v>
      </c>
      <c r="F406" s="228">
        <v>3.1999999999999886</v>
      </c>
      <c r="G406" s="228">
        <v>-0.41999999999999993</v>
      </c>
    </row>
    <row r="407" spans="1:7">
      <c r="A407" s="228" t="s">
        <v>1119</v>
      </c>
      <c r="B407" s="228">
        <v>255.3</v>
      </c>
      <c r="C407" s="228">
        <v>4.0200000000000005</v>
      </c>
      <c r="D407" s="228">
        <v>180</v>
      </c>
      <c r="E407" s="228">
        <v>2.1</v>
      </c>
      <c r="F407" s="228">
        <v>-75.300000000000011</v>
      </c>
      <c r="G407" s="228">
        <v>-1.9200000000000004</v>
      </c>
    </row>
    <row r="408" spans="1:7">
      <c r="A408" s="228" t="s">
        <v>1120</v>
      </c>
      <c r="B408" s="228">
        <v>255.5</v>
      </c>
      <c r="C408" s="228">
        <v>4.0525599999999997</v>
      </c>
      <c r="D408" s="228">
        <v>180</v>
      </c>
      <c r="E408" s="228">
        <v>2.1</v>
      </c>
      <c r="F408" s="228">
        <v>-75.5</v>
      </c>
      <c r="G408" s="228">
        <v>-1.9525599999999996</v>
      </c>
    </row>
    <row r="409" spans="1:7">
      <c r="A409" s="228" t="s">
        <v>1121</v>
      </c>
      <c r="B409" s="228">
        <v>258</v>
      </c>
      <c r="C409" s="228">
        <v>2.9535389999999997</v>
      </c>
      <c r="D409" s="228">
        <v>324</v>
      </c>
      <c r="E409" s="228">
        <v>3.96</v>
      </c>
      <c r="F409" s="228">
        <v>66</v>
      </c>
      <c r="G409" s="228">
        <v>1.0064610000000003</v>
      </c>
    </row>
    <row r="410" spans="1:7">
      <c r="A410" s="228" t="s">
        <v>1122</v>
      </c>
      <c r="B410" s="228">
        <v>168</v>
      </c>
      <c r="C410" s="228">
        <v>2.16</v>
      </c>
      <c r="D410" s="228">
        <v>240</v>
      </c>
      <c r="E410" s="228">
        <v>2.8</v>
      </c>
      <c r="F410" s="228">
        <v>72</v>
      </c>
      <c r="G410" s="228">
        <v>0.63999999999999968</v>
      </c>
    </row>
    <row r="411" spans="1:7">
      <c r="A411" s="228" t="s">
        <v>1123</v>
      </c>
      <c r="B411" s="228">
        <v>360.8</v>
      </c>
      <c r="C411" s="228">
        <v>5.5880000000000001</v>
      </c>
      <c r="D411" s="228">
        <v>324</v>
      </c>
      <c r="E411" s="228">
        <v>3.96</v>
      </c>
      <c r="F411" s="228">
        <v>-36.800000000000011</v>
      </c>
      <c r="G411" s="228">
        <v>-1.6280000000000001</v>
      </c>
    </row>
    <row r="412" spans="1:7">
      <c r="A412" s="228" t="s">
        <v>1124</v>
      </c>
      <c r="B412" s="228">
        <v>147.30000000000001</v>
      </c>
      <c r="C412" s="228">
        <v>2.34</v>
      </c>
      <c r="D412" s="228">
        <v>180</v>
      </c>
      <c r="E412" s="228">
        <v>2.1</v>
      </c>
      <c r="F412" s="228">
        <v>32.699999999999989</v>
      </c>
      <c r="G412" s="228">
        <v>-0.23999999999999977</v>
      </c>
    </row>
    <row r="413" spans="1:7">
      <c r="A413" s="228" t="s">
        <v>1125</v>
      </c>
      <c r="B413" s="228">
        <v>169</v>
      </c>
      <c r="C413" s="228">
        <v>2.57</v>
      </c>
      <c r="D413" s="228">
        <v>180</v>
      </c>
      <c r="E413" s="228">
        <v>2.1</v>
      </c>
      <c r="F413" s="228">
        <v>11</v>
      </c>
      <c r="G413" s="228">
        <v>-0.46999999999999975</v>
      </c>
    </row>
    <row r="414" spans="1:7">
      <c r="A414" s="228" t="s">
        <v>1126</v>
      </c>
      <c r="B414" s="228">
        <v>153</v>
      </c>
      <c r="C414" s="228">
        <v>2.04</v>
      </c>
      <c r="D414" s="228">
        <v>180</v>
      </c>
      <c r="E414" s="228">
        <v>2.1</v>
      </c>
      <c r="F414" s="228">
        <v>27</v>
      </c>
      <c r="G414" s="228">
        <v>6.0000000000000053E-2</v>
      </c>
    </row>
    <row r="415" spans="1:7">
      <c r="A415" s="228" t="s">
        <v>1127</v>
      </c>
      <c r="B415" s="228">
        <v>147.30000000000001</v>
      </c>
      <c r="C415" s="228">
        <v>2.34</v>
      </c>
      <c r="D415" s="228">
        <v>180</v>
      </c>
      <c r="E415" s="228">
        <v>2.1</v>
      </c>
      <c r="F415" s="228">
        <v>32.699999999999989</v>
      </c>
      <c r="G415" s="228">
        <v>-0.23999999999999977</v>
      </c>
    </row>
    <row r="416" spans="1:7">
      <c r="A416" s="228" t="s">
        <v>1128</v>
      </c>
      <c r="B416" s="228">
        <v>240</v>
      </c>
      <c r="C416" s="228">
        <v>3.2800000000000002</v>
      </c>
      <c r="D416" s="228">
        <v>240</v>
      </c>
      <c r="E416" s="228">
        <v>2.8</v>
      </c>
      <c r="F416" s="228">
        <v>0</v>
      </c>
      <c r="G416" s="228">
        <v>-0.48000000000000043</v>
      </c>
    </row>
    <row r="417" spans="1:7">
      <c r="A417" s="228" t="s">
        <v>1129</v>
      </c>
      <c r="B417" s="228">
        <v>339.3</v>
      </c>
      <c r="C417" s="228">
        <v>4.7975880000000002</v>
      </c>
      <c r="D417" s="228">
        <v>324</v>
      </c>
      <c r="E417" s="228">
        <v>3.96</v>
      </c>
      <c r="F417" s="228">
        <v>-15.300000000000011</v>
      </c>
      <c r="G417" s="228">
        <v>-0.83758800000000022</v>
      </c>
    </row>
    <row r="418" spans="1:7">
      <c r="A418" s="228" t="s">
        <v>1130</v>
      </c>
      <c r="B418" s="228">
        <v>293.2</v>
      </c>
      <c r="C418" s="228">
        <v>4.773600000000001</v>
      </c>
      <c r="D418" s="228">
        <v>324</v>
      </c>
      <c r="E418" s="228">
        <v>3.96</v>
      </c>
      <c r="F418" s="228">
        <v>30.800000000000011</v>
      </c>
      <c r="G418" s="228">
        <v>-0.81360000000000099</v>
      </c>
    </row>
    <row r="419" spans="1:7">
      <c r="A419" s="228" t="s">
        <v>1131</v>
      </c>
      <c r="B419" s="228">
        <v>147.30000000000001</v>
      </c>
      <c r="C419" s="228">
        <v>2.34</v>
      </c>
      <c r="D419" s="228">
        <v>180</v>
      </c>
      <c r="E419" s="228">
        <v>2.1</v>
      </c>
      <c r="F419" s="228">
        <v>32.699999999999989</v>
      </c>
      <c r="G419" s="228">
        <v>-0.23999999999999977</v>
      </c>
    </row>
    <row r="420" spans="1:7">
      <c r="A420" s="228" t="s">
        <v>1132</v>
      </c>
      <c r="B420" s="228">
        <v>241.5</v>
      </c>
      <c r="C420" s="228">
        <v>3.4299999999999997</v>
      </c>
      <c r="D420" s="228">
        <v>180</v>
      </c>
      <c r="E420" s="228">
        <v>2.1</v>
      </c>
      <c r="F420" s="228">
        <v>-61.5</v>
      </c>
      <c r="G420" s="228">
        <v>-1.3299999999999996</v>
      </c>
    </row>
    <row r="421" spans="1:7">
      <c r="A421" s="228" t="s">
        <v>1133</v>
      </c>
      <c r="B421" s="228">
        <v>320.5</v>
      </c>
      <c r="C421" s="228">
        <v>4.9020000000000001</v>
      </c>
      <c r="D421" s="228">
        <v>336</v>
      </c>
      <c r="E421" s="228">
        <v>4.62</v>
      </c>
      <c r="F421" s="228">
        <v>15.5</v>
      </c>
      <c r="G421" s="228">
        <v>-0.28200000000000003</v>
      </c>
    </row>
    <row r="422" spans="1:7">
      <c r="A422" s="228" t="s">
        <v>1134</v>
      </c>
      <c r="B422" s="228">
        <v>140.30000000000001</v>
      </c>
      <c r="C422" s="228">
        <v>2.2200000000000002</v>
      </c>
      <c r="D422" s="228">
        <v>180</v>
      </c>
      <c r="E422" s="228">
        <v>2.1</v>
      </c>
      <c r="F422" s="228">
        <v>39.699999999999989</v>
      </c>
      <c r="G422" s="228">
        <v>-0.12000000000000011</v>
      </c>
    </row>
    <row r="423" spans="1:7">
      <c r="A423" s="228" t="s">
        <v>1135</v>
      </c>
      <c r="B423" s="228">
        <v>300.39999999999998</v>
      </c>
      <c r="C423" s="228">
        <v>4.4480000000000004</v>
      </c>
      <c r="D423" s="228">
        <v>336</v>
      </c>
      <c r="E423" s="228">
        <v>4.62</v>
      </c>
      <c r="F423" s="228">
        <v>35.600000000000023</v>
      </c>
      <c r="G423" s="228">
        <v>0.17199999999999971</v>
      </c>
    </row>
    <row r="424" spans="1:7">
      <c r="A424" s="228" t="s">
        <v>1136</v>
      </c>
      <c r="B424" s="228">
        <v>386.4</v>
      </c>
      <c r="C424" s="228">
        <v>6.0420000000000007</v>
      </c>
      <c r="D424" s="228">
        <v>480</v>
      </c>
      <c r="E424" s="228">
        <v>6.48</v>
      </c>
      <c r="F424" s="228">
        <v>93.600000000000023</v>
      </c>
      <c r="G424" s="228">
        <v>0.43799999999999972</v>
      </c>
    </row>
    <row r="425" spans="1:7">
      <c r="A425" s="228" t="s">
        <v>1137</v>
      </c>
      <c r="B425" s="228">
        <v>468.5</v>
      </c>
      <c r="C425" s="228">
        <v>7.075539</v>
      </c>
      <c r="D425" s="228">
        <v>480</v>
      </c>
      <c r="E425" s="228">
        <v>6.48</v>
      </c>
      <c r="F425" s="228">
        <v>11.5</v>
      </c>
      <c r="G425" s="228">
        <v>-0.5955389999999996</v>
      </c>
    </row>
    <row r="426" spans="1:7">
      <c r="A426" s="228" t="s">
        <v>1138</v>
      </c>
      <c r="B426" s="228">
        <v>176.7</v>
      </c>
      <c r="C426" s="228">
        <v>3.05</v>
      </c>
      <c r="D426" s="228">
        <v>180</v>
      </c>
      <c r="E426" s="228">
        <v>2.1</v>
      </c>
      <c r="F426" s="228">
        <v>3.3000000000000114</v>
      </c>
      <c r="G426" s="228">
        <v>-0.94999999999999973</v>
      </c>
    </row>
    <row r="427" spans="1:7">
      <c r="A427" s="228" t="s">
        <v>1139</v>
      </c>
      <c r="B427" s="228">
        <v>219</v>
      </c>
      <c r="C427" s="228">
        <v>2.70384</v>
      </c>
      <c r="D427" s="228">
        <v>180</v>
      </c>
      <c r="E427" s="228">
        <v>2.1</v>
      </c>
      <c r="F427" s="228">
        <v>-39</v>
      </c>
      <c r="G427" s="228">
        <v>-0.60383999999999993</v>
      </c>
    </row>
    <row r="428" spans="1:7">
      <c r="A428" s="228" t="s">
        <v>1140</v>
      </c>
      <c r="B428" s="228">
        <v>313</v>
      </c>
      <c r="C428" s="228">
        <v>2.98</v>
      </c>
      <c r="D428" s="228">
        <v>269</v>
      </c>
      <c r="E428" s="228">
        <v>2.83</v>
      </c>
      <c r="F428" s="228">
        <v>-44</v>
      </c>
      <c r="G428" s="228">
        <v>-0.14999999999999991</v>
      </c>
    </row>
    <row r="429" spans="1:7">
      <c r="A429" s="228" t="s">
        <v>1141</v>
      </c>
      <c r="B429" s="228">
        <v>176.5</v>
      </c>
      <c r="C429" s="228">
        <v>2.77</v>
      </c>
      <c r="D429" s="228">
        <v>180</v>
      </c>
      <c r="E429" s="228">
        <v>2.1</v>
      </c>
      <c r="F429" s="228">
        <v>3.5</v>
      </c>
      <c r="G429" s="228">
        <v>-0.66999999999999993</v>
      </c>
    </row>
    <row r="430" spans="1:7">
      <c r="A430" s="228" t="s">
        <v>1142</v>
      </c>
      <c r="B430" s="228">
        <v>430.2</v>
      </c>
      <c r="C430" s="228">
        <v>8.25</v>
      </c>
      <c r="D430" s="228">
        <v>480</v>
      </c>
      <c r="E430" s="228">
        <v>6.48</v>
      </c>
      <c r="F430" s="228">
        <v>49.800000000000011</v>
      </c>
      <c r="G430" s="228">
        <v>-1.7699999999999996</v>
      </c>
    </row>
    <row r="431" spans="1:7">
      <c r="A431" s="228" t="s">
        <v>1143</v>
      </c>
      <c r="B431" s="228">
        <v>185</v>
      </c>
      <c r="C431" s="228">
        <v>1.5834999999999999</v>
      </c>
      <c r="D431" s="228">
        <v>180</v>
      </c>
      <c r="E431" s="228">
        <v>2.1</v>
      </c>
      <c r="F431" s="228">
        <v>-5</v>
      </c>
      <c r="G431" s="228">
        <v>0.51650000000000018</v>
      </c>
    </row>
    <row r="432" spans="1:7">
      <c r="A432" s="228" t="s">
        <v>1144</v>
      </c>
      <c r="B432" s="228">
        <v>224.3</v>
      </c>
      <c r="C432" s="228">
        <v>3.15</v>
      </c>
      <c r="D432" s="228">
        <v>180</v>
      </c>
      <c r="E432" s="228">
        <v>2.1</v>
      </c>
      <c r="F432" s="228">
        <v>-44.300000000000011</v>
      </c>
      <c r="G432" s="228">
        <v>-1.0499999999999998</v>
      </c>
    </row>
    <row r="433" spans="1:7">
      <c r="A433" s="228" t="s">
        <v>1145</v>
      </c>
      <c r="B433" s="228">
        <v>290.5</v>
      </c>
      <c r="C433" s="228">
        <v>4.26</v>
      </c>
      <c r="D433" s="228">
        <v>324</v>
      </c>
      <c r="E433" s="228">
        <v>3.96</v>
      </c>
      <c r="F433" s="228">
        <v>33.5</v>
      </c>
      <c r="G433" s="228">
        <v>-0.29999999999999982</v>
      </c>
    </row>
    <row r="434" spans="1:7">
      <c r="A434" s="228" t="s">
        <v>1146</v>
      </c>
      <c r="B434" s="228">
        <v>248.6</v>
      </c>
      <c r="C434" s="228">
        <v>4.2219999999999995</v>
      </c>
      <c r="D434" s="228">
        <v>336</v>
      </c>
      <c r="E434" s="228">
        <v>4.62</v>
      </c>
      <c r="F434" s="228">
        <v>87.4</v>
      </c>
      <c r="G434" s="228">
        <v>0.39800000000000058</v>
      </c>
    </row>
    <row r="435" spans="1:7">
      <c r="A435" s="228" t="s">
        <v>1147</v>
      </c>
      <c r="B435" s="228">
        <v>195.8</v>
      </c>
      <c r="C435" s="228">
        <v>3.0599999999999996</v>
      </c>
      <c r="D435" s="228">
        <v>180</v>
      </c>
      <c r="E435" s="228">
        <v>2.1</v>
      </c>
      <c r="F435" s="228">
        <v>-15.800000000000011</v>
      </c>
      <c r="G435" s="228">
        <v>-0.95999999999999952</v>
      </c>
    </row>
    <row r="436" spans="1:7">
      <c r="A436" s="228" t="s">
        <v>1148</v>
      </c>
      <c r="B436" s="228">
        <v>442.8</v>
      </c>
      <c r="C436" s="228">
        <v>6.3120000000000012</v>
      </c>
      <c r="D436" s="228">
        <v>480</v>
      </c>
      <c r="E436" s="228">
        <v>6.48</v>
      </c>
      <c r="F436" s="228">
        <v>37.199999999999989</v>
      </c>
      <c r="G436" s="228">
        <v>0.16799999999999926</v>
      </c>
    </row>
    <row r="437" spans="1:7">
      <c r="A437" s="228" t="s">
        <v>1149</v>
      </c>
      <c r="B437" s="228">
        <v>146.69999999999999</v>
      </c>
      <c r="C437" s="228">
        <v>1.7899999999999998</v>
      </c>
      <c r="D437" s="228">
        <v>298</v>
      </c>
      <c r="E437" s="228">
        <v>3.7200000000000006</v>
      </c>
      <c r="F437" s="228">
        <v>151.30000000000001</v>
      </c>
      <c r="G437" s="228">
        <v>1.9300000000000008</v>
      </c>
    </row>
    <row r="438" spans="1:7">
      <c r="A438" s="228" t="s">
        <v>1150</v>
      </c>
      <c r="B438" s="228">
        <v>496.3</v>
      </c>
      <c r="C438" s="228">
        <v>8.4779999999999998</v>
      </c>
      <c r="D438" s="228">
        <v>480</v>
      </c>
      <c r="E438" s="228">
        <v>6.48</v>
      </c>
      <c r="F438" s="228">
        <v>-16.300000000000011</v>
      </c>
      <c r="G438" s="228">
        <v>-1.9979999999999993</v>
      </c>
    </row>
    <row r="439" spans="1:7">
      <c r="A439" s="228" t="s">
        <v>1151</v>
      </c>
      <c r="B439" s="228">
        <v>280.2</v>
      </c>
      <c r="C439" s="228">
        <v>4.1000000000000005</v>
      </c>
      <c r="D439" s="228">
        <v>336</v>
      </c>
      <c r="E439" s="228">
        <v>4.62</v>
      </c>
      <c r="F439" s="228">
        <v>55.800000000000011</v>
      </c>
      <c r="G439" s="228">
        <v>0.51999999999999957</v>
      </c>
    </row>
    <row r="440" spans="1:7">
      <c r="A440" s="228" t="s">
        <v>1152</v>
      </c>
      <c r="B440" s="228">
        <v>343</v>
      </c>
      <c r="C440" s="228">
        <v>4.0704760000000002</v>
      </c>
      <c r="D440" s="228">
        <v>480</v>
      </c>
      <c r="E440" s="228">
        <v>6.48</v>
      </c>
      <c r="F440" s="228">
        <v>137</v>
      </c>
      <c r="G440" s="228">
        <v>2.4095240000000002</v>
      </c>
    </row>
    <row r="441" spans="1:7">
      <c r="A441" s="228" t="s">
        <v>1153</v>
      </c>
      <c r="B441" s="228">
        <v>227</v>
      </c>
      <c r="C441" s="228">
        <v>3.7</v>
      </c>
      <c r="D441" s="228">
        <v>324</v>
      </c>
      <c r="E441" s="228">
        <v>3.96</v>
      </c>
      <c r="F441" s="228">
        <v>97</v>
      </c>
      <c r="G441" s="228">
        <v>0.25999999999999979</v>
      </c>
    </row>
    <row r="442" spans="1:7">
      <c r="A442" s="228" t="s">
        <v>1154</v>
      </c>
      <c r="B442" s="228">
        <v>185.10000000000002</v>
      </c>
      <c r="C442" s="228">
        <v>2.8400000000000007</v>
      </c>
      <c r="D442" s="228">
        <v>336</v>
      </c>
      <c r="E442" s="228">
        <v>4.62</v>
      </c>
      <c r="F442" s="228">
        <v>150.89999999999998</v>
      </c>
      <c r="G442" s="228">
        <v>1.7799999999999994</v>
      </c>
    </row>
    <row r="443" spans="1:7">
      <c r="A443" s="228" t="s">
        <v>1155</v>
      </c>
      <c r="B443" s="228">
        <v>253.5</v>
      </c>
      <c r="C443" s="228">
        <v>3.0701459999999998</v>
      </c>
      <c r="D443" s="228">
        <v>324</v>
      </c>
      <c r="E443" s="228">
        <v>3.96</v>
      </c>
      <c r="F443" s="228">
        <v>70.5</v>
      </c>
      <c r="G443" s="228">
        <v>0.88985400000000014</v>
      </c>
    </row>
    <row r="444" spans="1:7">
      <c r="A444" s="228" t="s">
        <v>1156</v>
      </c>
      <c r="B444" s="228">
        <v>273.5</v>
      </c>
      <c r="C444" s="228">
        <v>3.0800799999999997</v>
      </c>
      <c r="D444" s="228">
        <v>336</v>
      </c>
      <c r="E444" s="228">
        <v>4.62</v>
      </c>
      <c r="F444" s="228">
        <v>62.5</v>
      </c>
      <c r="G444" s="228">
        <v>1.5399200000000004</v>
      </c>
    </row>
    <row r="445" spans="1:7">
      <c r="A445" s="228" t="s">
        <v>1157</v>
      </c>
      <c r="B445" s="228">
        <v>36</v>
      </c>
      <c r="C445" s="228">
        <v>0.3</v>
      </c>
      <c r="D445" s="228">
        <v>120</v>
      </c>
      <c r="E445" s="228">
        <v>1.4</v>
      </c>
      <c r="F445" s="228">
        <v>84</v>
      </c>
      <c r="G445" s="228">
        <v>1.0999999999999999</v>
      </c>
    </row>
    <row r="446" spans="1:7">
      <c r="A446" s="228" t="s">
        <v>1158</v>
      </c>
      <c r="B446" s="228">
        <v>147.30000000000001</v>
      </c>
      <c r="C446" s="228">
        <v>2.34</v>
      </c>
      <c r="D446" s="228">
        <v>180</v>
      </c>
      <c r="E446" s="228">
        <v>2.1</v>
      </c>
      <c r="F446" s="228">
        <v>32.699999999999989</v>
      </c>
      <c r="G446" s="228">
        <v>-0.23999999999999977</v>
      </c>
    </row>
    <row r="447" spans="1:7">
      <c r="A447" s="228" t="s">
        <v>1159</v>
      </c>
      <c r="B447" s="228">
        <v>409</v>
      </c>
      <c r="C447" s="228">
        <v>5.8040000000000012</v>
      </c>
      <c r="D447" s="228">
        <v>480</v>
      </c>
      <c r="E447" s="228">
        <v>6.48</v>
      </c>
      <c r="F447" s="228">
        <v>71</v>
      </c>
      <c r="G447" s="228">
        <v>0.67599999999999927</v>
      </c>
    </row>
    <row r="448" spans="1:7">
      <c r="A448" s="228" t="s">
        <v>1160</v>
      </c>
      <c r="B448" s="228">
        <v>447.1</v>
      </c>
      <c r="C448" s="228">
        <v>5.94</v>
      </c>
      <c r="D448" s="228">
        <v>480</v>
      </c>
      <c r="E448" s="228">
        <v>6.48</v>
      </c>
      <c r="F448" s="228">
        <v>32.899999999999977</v>
      </c>
      <c r="G448" s="228">
        <v>0.54</v>
      </c>
    </row>
    <row r="449" spans="1:7">
      <c r="A449" s="228" t="s">
        <v>1161</v>
      </c>
      <c r="B449" s="228">
        <v>237</v>
      </c>
      <c r="C449" s="228">
        <v>3.69</v>
      </c>
      <c r="D449" s="228">
        <v>180</v>
      </c>
      <c r="E449" s="228">
        <v>2.1</v>
      </c>
      <c r="F449" s="228">
        <v>-57</v>
      </c>
      <c r="G449" s="228">
        <v>-1.5899999999999999</v>
      </c>
    </row>
    <row r="450" spans="1:7">
      <c r="A450" s="228" t="s">
        <v>1162</v>
      </c>
      <c r="B450" s="228">
        <v>235.5</v>
      </c>
      <c r="C450" s="228">
        <v>4.47</v>
      </c>
      <c r="D450" s="228">
        <v>180</v>
      </c>
      <c r="E450" s="228">
        <v>2.1</v>
      </c>
      <c r="F450" s="228">
        <v>-55.5</v>
      </c>
      <c r="G450" s="228">
        <v>-2.3699999999999997</v>
      </c>
    </row>
    <row r="451" spans="1:7">
      <c r="A451" s="228" t="s">
        <v>1163</v>
      </c>
      <c r="B451" s="228">
        <v>317.5</v>
      </c>
      <c r="C451" s="228">
        <v>5.0480000000000009</v>
      </c>
      <c r="D451" s="228">
        <v>480</v>
      </c>
      <c r="E451" s="228">
        <v>6.48</v>
      </c>
      <c r="F451" s="228">
        <v>162.5</v>
      </c>
      <c r="G451" s="228">
        <v>1.4319999999999995</v>
      </c>
    </row>
    <row r="452" spans="1:7">
      <c r="A452" s="228" t="s">
        <v>1164</v>
      </c>
      <c r="B452" s="228">
        <v>216.4</v>
      </c>
      <c r="C452" s="228">
        <v>4.21</v>
      </c>
      <c r="D452" s="228">
        <v>324</v>
      </c>
      <c r="E452" s="228">
        <v>3.96</v>
      </c>
      <c r="F452" s="228">
        <v>107.6</v>
      </c>
      <c r="G452" s="228">
        <v>-0.25</v>
      </c>
    </row>
    <row r="453" spans="1:7">
      <c r="A453" s="228" t="s">
        <v>1165</v>
      </c>
      <c r="B453" s="228">
        <v>465</v>
      </c>
      <c r="C453" s="228">
        <v>6.0775880000000004</v>
      </c>
      <c r="D453" s="228">
        <v>480</v>
      </c>
      <c r="E453" s="228">
        <v>6.48</v>
      </c>
      <c r="F453" s="228">
        <v>15</v>
      </c>
      <c r="G453" s="228">
        <v>0.40241199999999999</v>
      </c>
    </row>
    <row r="454" spans="1:7">
      <c r="A454" s="228" t="s">
        <v>1166</v>
      </c>
      <c r="B454" s="228">
        <v>336.5</v>
      </c>
      <c r="C454" s="228">
        <v>4.6850260000000006</v>
      </c>
      <c r="D454" s="228">
        <v>480</v>
      </c>
      <c r="E454" s="228">
        <v>6.48</v>
      </c>
      <c r="F454" s="228">
        <v>143.5</v>
      </c>
      <c r="G454" s="228">
        <v>1.7949739999999998</v>
      </c>
    </row>
    <row r="455" spans="1:7">
      <c r="A455" s="228" t="s">
        <v>1167</v>
      </c>
      <c r="B455" s="228">
        <v>256.5</v>
      </c>
      <c r="C455" s="228">
        <v>3.4367639999999993</v>
      </c>
      <c r="D455" s="228">
        <v>324</v>
      </c>
      <c r="E455" s="228">
        <v>3.96</v>
      </c>
      <c r="F455" s="228">
        <v>67.5</v>
      </c>
      <c r="G455" s="228">
        <v>0.5232360000000007</v>
      </c>
    </row>
    <row r="456" spans="1:7">
      <c r="A456" s="228" t="s">
        <v>1168</v>
      </c>
      <c r="B456" s="228">
        <v>364.5</v>
      </c>
      <c r="C456" s="228">
        <v>5.2200000000000006</v>
      </c>
      <c r="D456" s="228">
        <v>324</v>
      </c>
      <c r="E456" s="228">
        <v>3.96</v>
      </c>
      <c r="F456" s="228">
        <v>-40.5</v>
      </c>
      <c r="G456" s="228">
        <v>-1.2600000000000007</v>
      </c>
    </row>
    <row r="457" spans="1:7">
      <c r="A457" s="228" t="s">
        <v>1169</v>
      </c>
      <c r="B457" s="228">
        <v>135</v>
      </c>
      <c r="C457" s="228">
        <v>2.0099999999999998</v>
      </c>
      <c r="D457" s="228">
        <v>180</v>
      </c>
      <c r="E457" s="228">
        <v>2.1</v>
      </c>
      <c r="F457" s="228">
        <v>45</v>
      </c>
      <c r="G457" s="228">
        <v>9.0000000000000302E-2</v>
      </c>
    </row>
    <row r="458" spans="1:7">
      <c r="A458" s="228" t="s">
        <v>1170</v>
      </c>
      <c r="B458" s="228">
        <v>282.3</v>
      </c>
      <c r="C458" s="228">
        <v>4.3499999999999996</v>
      </c>
      <c r="D458" s="228">
        <v>180</v>
      </c>
      <c r="E458" s="228">
        <v>2.1</v>
      </c>
      <c r="F458" s="228">
        <v>-102.30000000000001</v>
      </c>
      <c r="G458" s="228">
        <v>-2.2499999999999996</v>
      </c>
    </row>
    <row r="459" spans="1:7">
      <c r="A459" s="228" t="s">
        <v>1171</v>
      </c>
      <c r="B459" s="228">
        <v>332.7</v>
      </c>
      <c r="C459" s="228">
        <v>5.4040000000000008</v>
      </c>
      <c r="D459" s="228">
        <v>336</v>
      </c>
      <c r="E459" s="228">
        <v>4.62</v>
      </c>
      <c r="F459" s="228">
        <v>3.3000000000000114</v>
      </c>
      <c r="G459" s="228">
        <v>-0.7840000000000007</v>
      </c>
    </row>
    <row r="460" spans="1:7">
      <c r="A460" s="228" t="s">
        <v>1172</v>
      </c>
      <c r="B460" s="228">
        <v>179</v>
      </c>
      <c r="C460" s="228">
        <v>2.9000000000000004</v>
      </c>
      <c r="D460" s="228">
        <v>180</v>
      </c>
      <c r="E460" s="228">
        <v>2.1</v>
      </c>
      <c r="F460" s="228">
        <v>1</v>
      </c>
      <c r="G460" s="228">
        <v>-0.80000000000000027</v>
      </c>
    </row>
    <row r="461" spans="1:7">
      <c r="A461" s="228" t="s">
        <v>1173</v>
      </c>
      <c r="B461" s="228">
        <v>161.6</v>
      </c>
      <c r="C461" s="228">
        <v>2.38</v>
      </c>
      <c r="D461" s="228">
        <v>180</v>
      </c>
      <c r="E461" s="228">
        <v>2.1</v>
      </c>
      <c r="F461" s="228">
        <v>18.400000000000006</v>
      </c>
      <c r="G461" s="228">
        <v>-0.2799999999999998</v>
      </c>
    </row>
    <row r="462" spans="1:7">
      <c r="A462" s="228" t="s">
        <v>1174</v>
      </c>
      <c r="B462" s="228">
        <v>198</v>
      </c>
      <c r="C462" s="228">
        <v>2.1636719999999996</v>
      </c>
      <c r="D462" s="228">
        <v>324</v>
      </c>
      <c r="E462" s="228">
        <v>3.96</v>
      </c>
      <c r="F462" s="228">
        <v>126</v>
      </c>
      <c r="G462" s="228">
        <v>1.7963280000000004</v>
      </c>
    </row>
    <row r="463" spans="1:7">
      <c r="A463" s="228" t="s">
        <v>1175</v>
      </c>
      <c r="B463" s="228">
        <v>135</v>
      </c>
      <c r="C463" s="228">
        <v>2.0099999999999998</v>
      </c>
      <c r="D463" s="228">
        <v>180</v>
      </c>
      <c r="E463" s="228">
        <v>2.1</v>
      </c>
      <c r="F463" s="228">
        <v>45</v>
      </c>
      <c r="G463" s="228">
        <v>9.0000000000000302E-2</v>
      </c>
    </row>
    <row r="464" spans="1:7">
      <c r="A464" s="228" t="s">
        <v>1176</v>
      </c>
      <c r="B464" s="228">
        <v>320.2</v>
      </c>
      <c r="C464" s="228">
        <v>4.2575880000000002</v>
      </c>
      <c r="D464" s="228">
        <v>324</v>
      </c>
      <c r="E464" s="228">
        <v>3.96</v>
      </c>
      <c r="F464" s="228">
        <v>3.8000000000000114</v>
      </c>
      <c r="G464" s="228">
        <v>-0.29758800000000019</v>
      </c>
    </row>
    <row r="465" spans="1:7">
      <c r="A465" s="228" t="s">
        <v>1177</v>
      </c>
      <c r="B465" s="228">
        <v>320.60000000000002</v>
      </c>
      <c r="C465" s="228">
        <v>4.84</v>
      </c>
      <c r="D465" s="228">
        <v>324</v>
      </c>
      <c r="E465" s="228">
        <v>3.96</v>
      </c>
      <c r="F465" s="228">
        <v>3.3999999999999773</v>
      </c>
      <c r="G465" s="228">
        <v>-0.87999999999999989</v>
      </c>
    </row>
    <row r="466" spans="1:7">
      <c r="A466" s="228" t="s">
        <v>1178</v>
      </c>
      <c r="B466" s="228">
        <v>175.4</v>
      </c>
      <c r="C466" s="228">
        <v>2.7800000000000002</v>
      </c>
      <c r="D466" s="228">
        <v>336</v>
      </c>
      <c r="E466" s="228">
        <v>4.62</v>
      </c>
      <c r="F466" s="228">
        <v>160.6</v>
      </c>
      <c r="G466" s="228">
        <v>1.8399999999999999</v>
      </c>
    </row>
    <row r="467" spans="1:7">
      <c r="A467" s="228" t="s">
        <v>1179</v>
      </c>
      <c r="B467" s="228">
        <v>346.5</v>
      </c>
      <c r="C467" s="228">
        <v>5.3100000000000005</v>
      </c>
      <c r="D467" s="228">
        <v>324</v>
      </c>
      <c r="E467" s="228">
        <v>3.96</v>
      </c>
      <c r="F467" s="228">
        <v>-22.5</v>
      </c>
      <c r="G467" s="228">
        <v>-1.3500000000000005</v>
      </c>
    </row>
    <row r="468" spans="1:7">
      <c r="A468" s="228" t="s">
        <v>1180</v>
      </c>
      <c r="B468" s="228">
        <v>401.20000000000005</v>
      </c>
      <c r="C468" s="228">
        <v>7.2600000000000007</v>
      </c>
      <c r="D468" s="228">
        <v>480</v>
      </c>
      <c r="E468" s="228">
        <v>6.48</v>
      </c>
      <c r="F468" s="228">
        <v>78.799999999999955</v>
      </c>
      <c r="G468" s="228">
        <v>-0.78000000000000025</v>
      </c>
    </row>
    <row r="469" spans="1:7">
      <c r="A469" s="228" t="s">
        <v>1181</v>
      </c>
      <c r="B469" s="228">
        <v>264.8</v>
      </c>
      <c r="C469" s="228">
        <v>4.8832050000000002</v>
      </c>
      <c r="D469" s="228">
        <v>324</v>
      </c>
      <c r="E469" s="228">
        <v>3.96</v>
      </c>
      <c r="F469" s="228">
        <v>59.199999999999989</v>
      </c>
      <c r="G469" s="228">
        <v>-0.92320500000000028</v>
      </c>
    </row>
    <row r="470" spans="1:7">
      <c r="A470" s="228" t="s">
        <v>1182</v>
      </c>
      <c r="B470" s="228">
        <v>341</v>
      </c>
      <c r="C470" s="228">
        <v>5.2940000000000005</v>
      </c>
      <c r="D470" s="228">
        <v>324</v>
      </c>
      <c r="E470" s="228">
        <v>3.96</v>
      </c>
      <c r="F470" s="228">
        <v>-17</v>
      </c>
      <c r="G470" s="228">
        <v>-1.3340000000000005</v>
      </c>
    </row>
    <row r="471" spans="1:7">
      <c r="A471" s="228" t="s">
        <v>1183</v>
      </c>
      <c r="B471" s="228">
        <v>198.5</v>
      </c>
      <c r="C471" s="228">
        <v>4.1100000000000003</v>
      </c>
      <c r="D471" s="228">
        <v>336</v>
      </c>
      <c r="E471" s="228">
        <v>4.62</v>
      </c>
      <c r="F471" s="228">
        <v>137.5</v>
      </c>
      <c r="G471" s="228">
        <v>0.50999999999999979</v>
      </c>
    </row>
    <row r="472" spans="1:7">
      <c r="A472" s="228" t="s">
        <v>1184</v>
      </c>
      <c r="B472" s="228">
        <v>378</v>
      </c>
      <c r="C472" s="228">
        <v>5.4700000000000006</v>
      </c>
      <c r="D472" s="228">
        <v>324</v>
      </c>
      <c r="E472" s="228">
        <v>3.96</v>
      </c>
      <c r="F472" s="228">
        <v>-54</v>
      </c>
      <c r="G472" s="228">
        <v>-1.5100000000000007</v>
      </c>
    </row>
    <row r="473" spans="1:7">
      <c r="A473" s="228" t="s">
        <v>1185</v>
      </c>
      <c r="B473" s="228">
        <v>266.10000000000002</v>
      </c>
      <c r="C473" s="228">
        <v>3.98</v>
      </c>
      <c r="D473" s="228">
        <v>336</v>
      </c>
      <c r="E473" s="228">
        <v>4.62</v>
      </c>
      <c r="F473" s="228">
        <v>69.899999999999977</v>
      </c>
      <c r="G473" s="228">
        <v>0.64000000000000012</v>
      </c>
    </row>
    <row r="474" spans="1:7">
      <c r="A474" s="228" t="s">
        <v>1186</v>
      </c>
      <c r="B474" s="228">
        <v>153</v>
      </c>
      <c r="C474" s="228">
        <v>2.04</v>
      </c>
      <c r="D474" s="228">
        <v>180</v>
      </c>
      <c r="E474" s="228">
        <v>2.1</v>
      </c>
      <c r="F474" s="228">
        <v>27</v>
      </c>
      <c r="G474" s="228">
        <v>6.0000000000000053E-2</v>
      </c>
    </row>
    <row r="475" spans="1:7">
      <c r="A475" s="228" t="s">
        <v>1187</v>
      </c>
      <c r="B475" s="228">
        <v>258</v>
      </c>
      <c r="C475" s="228">
        <v>2.9535389999999997</v>
      </c>
      <c r="D475" s="228">
        <v>324</v>
      </c>
      <c r="E475" s="228">
        <v>3.96</v>
      </c>
      <c r="F475" s="228">
        <v>66</v>
      </c>
      <c r="G475" s="228">
        <v>1.0064610000000003</v>
      </c>
    </row>
    <row r="476" spans="1:7">
      <c r="A476" s="228" t="s">
        <v>1188</v>
      </c>
      <c r="B476" s="228">
        <v>269.8</v>
      </c>
      <c r="C476" s="228">
        <v>3.8227659999999997</v>
      </c>
      <c r="D476" s="228">
        <v>480</v>
      </c>
      <c r="E476" s="228">
        <v>6.48</v>
      </c>
      <c r="F476" s="228">
        <v>210.2</v>
      </c>
      <c r="G476" s="228">
        <v>2.6572340000000008</v>
      </c>
    </row>
    <row r="477" spans="1:7">
      <c r="A477" s="228" t="s">
        <v>1189</v>
      </c>
      <c r="B477" s="228">
        <v>303.3</v>
      </c>
      <c r="C477" s="228">
        <v>4.5600000000000005</v>
      </c>
      <c r="D477" s="228">
        <v>324</v>
      </c>
      <c r="E477" s="228">
        <v>3.96</v>
      </c>
      <c r="F477" s="228">
        <v>20.699999999999989</v>
      </c>
      <c r="G477" s="228">
        <v>-0.60000000000000053</v>
      </c>
    </row>
    <row r="478" spans="1:7">
      <c r="A478" s="228" t="s">
        <v>1190</v>
      </c>
      <c r="B478" s="228">
        <v>452.5</v>
      </c>
      <c r="C478" s="228">
        <v>5.0860000000000003</v>
      </c>
      <c r="D478" s="228">
        <v>255</v>
      </c>
      <c r="E478" s="228">
        <v>2.5999999999999996</v>
      </c>
      <c r="F478" s="228">
        <v>-197.5</v>
      </c>
      <c r="G478" s="228">
        <v>-2.4860000000000007</v>
      </c>
    </row>
    <row r="479" spans="1:7">
      <c r="A479" s="228" t="s">
        <v>1191</v>
      </c>
      <c r="B479" s="228">
        <v>416.7</v>
      </c>
      <c r="C479" s="228">
        <v>6.79</v>
      </c>
      <c r="D479" s="228">
        <v>324</v>
      </c>
      <c r="E479" s="228">
        <v>3.96</v>
      </c>
      <c r="F479" s="228">
        <v>-92.699999999999989</v>
      </c>
      <c r="G479" s="228">
        <v>-2.83</v>
      </c>
    </row>
    <row r="480" spans="1:7">
      <c r="A480" s="228" t="s">
        <v>1192</v>
      </c>
      <c r="B480" s="228">
        <v>135</v>
      </c>
      <c r="C480" s="228">
        <v>1.92</v>
      </c>
      <c r="D480" s="228">
        <v>180</v>
      </c>
      <c r="E480" s="228">
        <v>2.1</v>
      </c>
      <c r="F480" s="228">
        <v>45</v>
      </c>
      <c r="G480" s="228">
        <v>0.18000000000000016</v>
      </c>
    </row>
    <row r="481" spans="1:7">
      <c r="A481" s="228" t="s">
        <v>1193</v>
      </c>
      <c r="B481" s="228">
        <v>147.30000000000001</v>
      </c>
      <c r="C481" s="228">
        <v>2.34</v>
      </c>
      <c r="D481" s="228">
        <v>180</v>
      </c>
      <c r="E481" s="228">
        <v>2.1</v>
      </c>
      <c r="F481" s="228">
        <v>32.699999999999989</v>
      </c>
      <c r="G481" s="228">
        <v>-0.23999999999999977</v>
      </c>
    </row>
    <row r="482" spans="1:7">
      <c r="A482" s="228" t="s">
        <v>1194</v>
      </c>
      <c r="B482" s="228">
        <v>282.3</v>
      </c>
      <c r="C482" s="228">
        <v>4.3500000000000005</v>
      </c>
      <c r="D482" s="228">
        <v>180</v>
      </c>
      <c r="E482" s="228">
        <v>2.1</v>
      </c>
      <c r="F482" s="228">
        <v>-102.30000000000001</v>
      </c>
      <c r="G482" s="228">
        <v>-2.2500000000000004</v>
      </c>
    </row>
    <row r="483" spans="1:7">
      <c r="A483" s="228" t="s">
        <v>1195</v>
      </c>
      <c r="B483" s="228">
        <v>264.39999999999998</v>
      </c>
      <c r="C483" s="228">
        <v>2.853672</v>
      </c>
      <c r="D483" s="228">
        <v>432</v>
      </c>
      <c r="E483" s="228">
        <v>5.28</v>
      </c>
      <c r="F483" s="228">
        <v>167.60000000000002</v>
      </c>
      <c r="G483" s="228">
        <v>2.4263280000000003</v>
      </c>
    </row>
    <row r="484" spans="1:7">
      <c r="A484" s="228" t="s">
        <v>1196</v>
      </c>
      <c r="B484" s="228">
        <v>199.7</v>
      </c>
      <c r="C484" s="228">
        <v>3.0699999999999994</v>
      </c>
      <c r="D484" s="228">
        <v>336</v>
      </c>
      <c r="E484" s="228">
        <v>4.62</v>
      </c>
      <c r="F484" s="228">
        <v>136.30000000000001</v>
      </c>
      <c r="G484" s="228">
        <v>1.5500000000000007</v>
      </c>
    </row>
    <row r="485" spans="1:7">
      <c r="A485" s="228" t="s">
        <v>1197</v>
      </c>
      <c r="B485" s="228">
        <v>178.5</v>
      </c>
      <c r="C485" s="228">
        <v>2.60128</v>
      </c>
      <c r="D485" s="228">
        <v>216</v>
      </c>
      <c r="E485" s="228">
        <v>2.64</v>
      </c>
      <c r="F485" s="228">
        <v>37.5</v>
      </c>
      <c r="G485" s="228">
        <v>3.8720000000000088E-2</v>
      </c>
    </row>
    <row r="486" spans="1:7">
      <c r="A486" s="228" t="s">
        <v>1198</v>
      </c>
      <c r="B486" s="228">
        <v>248.5</v>
      </c>
      <c r="C486" s="228">
        <v>3.8419999999999996</v>
      </c>
      <c r="D486" s="228">
        <v>336</v>
      </c>
      <c r="E486" s="228">
        <v>4.62</v>
      </c>
      <c r="F486" s="228">
        <v>87.5</v>
      </c>
      <c r="G486" s="228">
        <v>0.77800000000000047</v>
      </c>
    </row>
    <row r="487" spans="1:7">
      <c r="A487" s="228" t="s">
        <v>1199</v>
      </c>
      <c r="B487" s="228">
        <v>229.5</v>
      </c>
      <c r="C487" s="228">
        <v>3.4999999999999996</v>
      </c>
      <c r="D487" s="228">
        <v>180</v>
      </c>
      <c r="E487" s="228">
        <v>2.1</v>
      </c>
      <c r="F487" s="228">
        <v>-49.5</v>
      </c>
      <c r="G487" s="228">
        <v>-1.3999999999999995</v>
      </c>
    </row>
    <row r="488" spans="1:7">
      <c r="A488" s="228" t="s">
        <v>1200</v>
      </c>
      <c r="B488" s="228">
        <v>242.5</v>
      </c>
      <c r="C488" s="228">
        <v>3.2701459999999996</v>
      </c>
      <c r="D488" s="228">
        <v>324</v>
      </c>
      <c r="E488" s="228">
        <v>3.96</v>
      </c>
      <c r="F488" s="228">
        <v>81.5</v>
      </c>
      <c r="G488" s="228">
        <v>0.68985400000000041</v>
      </c>
    </row>
    <row r="489" spans="1:7">
      <c r="A489" s="228" t="s">
        <v>1201</v>
      </c>
      <c r="B489" s="228">
        <v>356</v>
      </c>
      <c r="C489" s="228">
        <v>5.1021460000000003</v>
      </c>
      <c r="D489" s="228">
        <v>480</v>
      </c>
      <c r="E489" s="228">
        <v>6.48</v>
      </c>
      <c r="F489" s="228">
        <v>124</v>
      </c>
      <c r="G489" s="228">
        <v>1.3778540000000001</v>
      </c>
    </row>
    <row r="490" spans="1:7">
      <c r="A490" s="228" t="s">
        <v>1202</v>
      </c>
      <c r="B490" s="228">
        <v>244.5</v>
      </c>
      <c r="C490" s="228">
        <v>3.8899999999999997</v>
      </c>
      <c r="D490" s="228">
        <v>336</v>
      </c>
      <c r="E490" s="228">
        <v>4.62</v>
      </c>
      <c r="F490" s="228">
        <v>91.5</v>
      </c>
      <c r="G490" s="228">
        <v>0.73000000000000043</v>
      </c>
    </row>
    <row r="491" spans="1:7">
      <c r="A491" s="228" t="s">
        <v>1203</v>
      </c>
      <c r="B491" s="228">
        <v>467.5</v>
      </c>
      <c r="C491" s="228">
        <v>7.9320000000000013</v>
      </c>
      <c r="D491" s="228">
        <v>480</v>
      </c>
      <c r="E491" s="228">
        <v>6.48</v>
      </c>
      <c r="F491" s="228">
        <v>12.5</v>
      </c>
      <c r="G491" s="228">
        <v>-1.4520000000000008</v>
      </c>
    </row>
    <row r="492" spans="1:7">
      <c r="A492" s="228" t="s">
        <v>1204</v>
      </c>
      <c r="B492" s="228">
        <v>147.30000000000001</v>
      </c>
      <c r="C492" s="228">
        <v>2.34</v>
      </c>
      <c r="D492" s="228">
        <v>336</v>
      </c>
      <c r="E492" s="228">
        <v>4.62</v>
      </c>
      <c r="F492" s="228">
        <v>188.7</v>
      </c>
      <c r="G492" s="228">
        <v>2.2800000000000002</v>
      </c>
    </row>
    <row r="493" spans="1:7">
      <c r="A493" s="228" t="s">
        <v>1205</v>
      </c>
      <c r="B493" s="228">
        <v>294</v>
      </c>
      <c r="C493" s="228">
        <v>3.6875879999999994</v>
      </c>
      <c r="D493" s="228">
        <v>480</v>
      </c>
      <c r="E493" s="228">
        <v>6.48</v>
      </c>
      <c r="F493" s="228">
        <v>186</v>
      </c>
      <c r="G493" s="228">
        <v>2.792412000000001</v>
      </c>
    </row>
    <row r="494" spans="1:7">
      <c r="A494" s="228" t="s">
        <v>1206</v>
      </c>
      <c r="B494" s="228">
        <v>325.5</v>
      </c>
      <c r="C494" s="228">
        <v>4.8600000000000003</v>
      </c>
      <c r="D494" s="228">
        <v>480</v>
      </c>
      <c r="E494" s="228">
        <v>6.48</v>
      </c>
      <c r="F494" s="228">
        <v>154.5</v>
      </c>
      <c r="G494" s="228">
        <v>1.62</v>
      </c>
    </row>
    <row r="495" spans="1:7">
      <c r="A495" s="228" t="s">
        <v>1207</v>
      </c>
      <c r="B495" s="228">
        <v>161.6</v>
      </c>
      <c r="C495" s="228">
        <v>2.38</v>
      </c>
      <c r="D495" s="228">
        <v>180</v>
      </c>
      <c r="E495" s="228">
        <v>2.1</v>
      </c>
      <c r="F495" s="228">
        <v>18.400000000000006</v>
      </c>
      <c r="G495" s="228">
        <v>-0.2799999999999998</v>
      </c>
    </row>
    <row r="496" spans="1:7">
      <c r="A496" s="228" t="s">
        <v>1208</v>
      </c>
      <c r="B496" s="228">
        <v>198</v>
      </c>
      <c r="C496" s="228">
        <v>2.6100000000000003</v>
      </c>
      <c r="D496" s="228">
        <v>180</v>
      </c>
      <c r="E496" s="228">
        <v>2.1</v>
      </c>
      <c r="F496" s="228">
        <v>-18</v>
      </c>
      <c r="G496" s="228">
        <v>-0.51000000000000023</v>
      </c>
    </row>
    <row r="497" spans="1:7">
      <c r="A497" s="228" t="s">
        <v>1209</v>
      </c>
      <c r="B497" s="228">
        <v>563.5</v>
      </c>
      <c r="C497" s="228">
        <v>8.6639999999999997</v>
      </c>
      <c r="D497" s="228">
        <v>480</v>
      </c>
      <c r="E497" s="228">
        <v>6.48</v>
      </c>
      <c r="F497" s="228">
        <v>-83.5</v>
      </c>
      <c r="G497" s="228">
        <v>-2.1839999999999993</v>
      </c>
    </row>
    <row r="498" spans="1:7">
      <c r="A498" s="228" t="s">
        <v>1210</v>
      </c>
      <c r="B498" s="228">
        <v>275.5</v>
      </c>
      <c r="C498" s="228">
        <v>3.6420000000000008</v>
      </c>
      <c r="D498" s="228">
        <v>279</v>
      </c>
      <c r="E498" s="228">
        <v>3.2700000000000005</v>
      </c>
      <c r="F498" s="228">
        <v>3.5</v>
      </c>
      <c r="G498" s="228">
        <v>-0.37200000000000033</v>
      </c>
    </row>
    <row r="499" spans="1:7">
      <c r="A499" s="228" t="s">
        <v>1211</v>
      </c>
      <c r="B499" s="228">
        <v>368.4</v>
      </c>
      <c r="C499" s="228">
        <v>5.370000000000001</v>
      </c>
      <c r="D499" s="228">
        <v>324</v>
      </c>
      <c r="E499" s="228">
        <v>3.96</v>
      </c>
      <c r="F499" s="228">
        <v>-44.399999999999977</v>
      </c>
      <c r="G499" s="228">
        <v>-1.410000000000001</v>
      </c>
    </row>
    <row r="500" spans="1:7">
      <c r="A500" s="228" t="s">
        <v>1212</v>
      </c>
      <c r="B500" s="228">
        <v>236.5</v>
      </c>
      <c r="C500" s="228">
        <v>4.3499999999999996</v>
      </c>
      <c r="D500" s="228">
        <v>180</v>
      </c>
      <c r="E500" s="228">
        <v>2.1</v>
      </c>
      <c r="F500" s="228">
        <v>-56.5</v>
      </c>
      <c r="G500" s="228">
        <v>-2.2499999999999996</v>
      </c>
    </row>
    <row r="501" spans="1:7">
      <c r="A501" s="228" t="s">
        <v>1213</v>
      </c>
      <c r="B501" s="228">
        <v>242.5</v>
      </c>
      <c r="C501" s="228">
        <v>3.2701459999999996</v>
      </c>
      <c r="D501" s="228">
        <v>324</v>
      </c>
      <c r="E501" s="228">
        <v>3.96</v>
      </c>
      <c r="F501" s="228">
        <v>81.5</v>
      </c>
      <c r="G501" s="228">
        <v>0.68985400000000041</v>
      </c>
    </row>
    <row r="502" spans="1:7">
      <c r="A502" s="228" t="s">
        <v>1214</v>
      </c>
      <c r="B502" s="228">
        <v>543.29999999999995</v>
      </c>
      <c r="C502" s="228">
        <v>8.0240000000000009</v>
      </c>
      <c r="D502" s="228">
        <v>480</v>
      </c>
      <c r="E502" s="228">
        <v>6.48</v>
      </c>
      <c r="F502" s="228">
        <v>-63.299999999999955</v>
      </c>
      <c r="G502" s="228">
        <v>-1.5440000000000005</v>
      </c>
    </row>
    <row r="503" spans="1:7">
      <c r="A503" s="228" t="s">
        <v>1215</v>
      </c>
      <c r="B503" s="228">
        <v>116</v>
      </c>
      <c r="C503" s="228">
        <v>1.5625599999999999</v>
      </c>
      <c r="D503" s="228">
        <v>120</v>
      </c>
      <c r="E503" s="228">
        <v>1.4</v>
      </c>
      <c r="F503" s="228">
        <v>4</v>
      </c>
      <c r="G503" s="228">
        <v>-0.16256000000000004</v>
      </c>
    </row>
    <row r="504" spans="1:7">
      <c r="A504" s="228" t="s">
        <v>1216</v>
      </c>
      <c r="B504" s="228">
        <v>465.5</v>
      </c>
      <c r="C504" s="228">
        <v>6.3656000000000006</v>
      </c>
      <c r="D504" s="228">
        <v>480</v>
      </c>
      <c r="E504" s="228">
        <v>6.48</v>
      </c>
      <c r="F504" s="228">
        <v>14.5</v>
      </c>
      <c r="G504" s="228">
        <v>0.11439999999999984</v>
      </c>
    </row>
    <row r="505" spans="1:7">
      <c r="A505" s="228" t="s">
        <v>1217</v>
      </c>
      <c r="B505" s="228">
        <v>325</v>
      </c>
      <c r="C505" s="228">
        <v>4.7932800000000002</v>
      </c>
      <c r="D505" s="228">
        <v>336</v>
      </c>
      <c r="E505" s="228">
        <v>4.62</v>
      </c>
      <c r="F505" s="228">
        <v>11</v>
      </c>
      <c r="G505" s="228">
        <v>-0.1732800000000001</v>
      </c>
    </row>
    <row r="506" spans="1:7">
      <c r="A506" s="228" t="s">
        <v>1218</v>
      </c>
      <c r="B506" s="228">
        <v>431</v>
      </c>
      <c r="C506" s="228">
        <v>6.15</v>
      </c>
      <c r="D506" s="228">
        <v>324</v>
      </c>
      <c r="E506" s="228">
        <v>3.96</v>
      </c>
      <c r="F506" s="228">
        <v>-107</v>
      </c>
      <c r="G506" s="228">
        <v>-2.1900000000000004</v>
      </c>
    </row>
    <row r="507" spans="1:7">
      <c r="A507" s="228" t="s">
        <v>1219</v>
      </c>
      <c r="B507" s="228">
        <v>117</v>
      </c>
      <c r="C507" s="228">
        <v>2.5999999999999996</v>
      </c>
      <c r="D507" s="228">
        <v>120</v>
      </c>
      <c r="E507" s="228">
        <v>1.4</v>
      </c>
      <c r="F507" s="228">
        <v>3</v>
      </c>
      <c r="G507" s="228">
        <v>-1.1999999999999997</v>
      </c>
    </row>
    <row r="508" spans="1:7">
      <c r="A508" s="228" t="s">
        <v>1220</v>
      </c>
      <c r="B508" s="228">
        <v>308.10000000000002</v>
      </c>
      <c r="C508" s="228">
        <v>4.57</v>
      </c>
      <c r="D508" s="228">
        <v>180</v>
      </c>
      <c r="E508" s="228">
        <v>2.1</v>
      </c>
      <c r="F508" s="228">
        <v>-128.10000000000002</v>
      </c>
      <c r="G508" s="228">
        <v>-2.4700000000000002</v>
      </c>
    </row>
    <row r="509" spans="1:7">
      <c r="A509" s="228" t="s">
        <v>1221</v>
      </c>
      <c r="B509" s="228">
        <v>212</v>
      </c>
      <c r="C509" s="228">
        <v>3.3235999999999999</v>
      </c>
      <c r="D509" s="228">
        <v>180</v>
      </c>
      <c r="E509" s="228">
        <v>2.1</v>
      </c>
      <c r="F509" s="228">
        <v>-32</v>
      </c>
      <c r="G509" s="228">
        <v>-1.2235999999999998</v>
      </c>
    </row>
    <row r="510" spans="1:7">
      <c r="A510" s="228" t="s">
        <v>1222</v>
      </c>
      <c r="B510" s="228">
        <v>272</v>
      </c>
      <c r="C510" s="228">
        <v>3.3999999999999995</v>
      </c>
      <c r="D510" s="228">
        <v>324</v>
      </c>
      <c r="E510" s="228">
        <v>3.96</v>
      </c>
      <c r="F510" s="228">
        <v>52</v>
      </c>
      <c r="G510" s="228">
        <v>0.5600000000000005</v>
      </c>
    </row>
    <row r="511" spans="1:7">
      <c r="A511" s="228" t="s">
        <v>1223</v>
      </c>
      <c r="B511" s="228">
        <v>90</v>
      </c>
      <c r="C511" s="228">
        <v>1.34</v>
      </c>
      <c r="D511" s="228">
        <v>120</v>
      </c>
      <c r="E511" s="228">
        <v>1.4</v>
      </c>
      <c r="F511" s="228">
        <v>30</v>
      </c>
      <c r="G511" s="228">
        <v>5.9999999999999831E-2</v>
      </c>
    </row>
    <row r="512" spans="1:7">
      <c r="A512" s="228" t="s">
        <v>1224</v>
      </c>
      <c r="B512" s="228">
        <v>205</v>
      </c>
      <c r="C512" s="228">
        <v>3.13</v>
      </c>
      <c r="D512" s="228">
        <v>180</v>
      </c>
      <c r="E512" s="228">
        <v>2.1</v>
      </c>
      <c r="F512" s="228">
        <v>-25</v>
      </c>
      <c r="G512" s="228">
        <v>-1.0299999999999998</v>
      </c>
    </row>
    <row r="513" spans="1:7">
      <c r="A513" s="228" t="s">
        <v>1225</v>
      </c>
      <c r="B513" s="228">
        <v>304.2</v>
      </c>
      <c r="C513" s="228">
        <v>4.830000000000001</v>
      </c>
      <c r="D513" s="228">
        <v>324</v>
      </c>
      <c r="E513" s="228">
        <v>3.96</v>
      </c>
      <c r="F513" s="228">
        <v>19.800000000000011</v>
      </c>
      <c r="G513" s="228">
        <v>-0.87000000000000099</v>
      </c>
    </row>
    <row r="514" spans="1:7">
      <c r="A514" s="228" t="s">
        <v>1226</v>
      </c>
      <c r="B514" s="228">
        <v>183.3</v>
      </c>
      <c r="C514" s="228">
        <v>5.04</v>
      </c>
      <c r="D514" s="228">
        <v>324</v>
      </c>
      <c r="E514" s="228">
        <v>3.96</v>
      </c>
      <c r="F514" s="228">
        <v>140.69999999999999</v>
      </c>
      <c r="G514" s="228">
        <v>-1.08</v>
      </c>
    </row>
    <row r="515" spans="1:7">
      <c r="A515" s="228" t="s">
        <v>1227</v>
      </c>
      <c r="B515" s="228">
        <v>254.2</v>
      </c>
      <c r="C515" s="228">
        <v>3.9115549999999999</v>
      </c>
      <c r="D515" s="228">
        <v>180</v>
      </c>
      <c r="E515" s="228">
        <v>2.1</v>
      </c>
      <c r="F515" s="228">
        <v>-74.199999999999989</v>
      </c>
      <c r="G515" s="228">
        <v>-1.8115549999999998</v>
      </c>
    </row>
    <row r="516" spans="1:7">
      <c r="A516" s="228" t="s">
        <v>1228</v>
      </c>
      <c r="B516" s="228">
        <v>441.3</v>
      </c>
      <c r="C516" s="228">
        <v>7.17</v>
      </c>
      <c r="D516" s="228">
        <v>480</v>
      </c>
      <c r="E516" s="228">
        <v>6.48</v>
      </c>
      <c r="F516" s="228">
        <v>38.699999999999989</v>
      </c>
      <c r="G516" s="228">
        <v>-0.6899999999999995</v>
      </c>
    </row>
    <row r="517" spans="1:7">
      <c r="A517" s="228" t="s">
        <v>1229</v>
      </c>
      <c r="B517" s="228">
        <v>237.3</v>
      </c>
      <c r="C517" s="228">
        <v>3.9899999999999998</v>
      </c>
      <c r="D517" s="228">
        <v>180</v>
      </c>
      <c r="E517" s="228">
        <v>2.1</v>
      </c>
      <c r="F517" s="228">
        <v>-57.300000000000011</v>
      </c>
      <c r="G517" s="228">
        <v>-1.8899999999999997</v>
      </c>
    </row>
    <row r="518" spans="1:7">
      <c r="A518" s="228" t="s">
        <v>1230</v>
      </c>
      <c r="B518" s="228">
        <v>416.5</v>
      </c>
      <c r="C518" s="228">
        <v>6.88</v>
      </c>
      <c r="D518" s="228">
        <v>324</v>
      </c>
      <c r="E518" s="228">
        <v>3.96</v>
      </c>
      <c r="F518" s="228">
        <v>-92.5</v>
      </c>
      <c r="G518" s="228">
        <v>-2.92</v>
      </c>
    </row>
    <row r="519" spans="1:7">
      <c r="A519" s="228" t="s">
        <v>1231</v>
      </c>
      <c r="B519" s="228">
        <v>158.30000000000001</v>
      </c>
      <c r="C519" s="228">
        <v>2.3500000000000005</v>
      </c>
      <c r="D519" s="228">
        <v>180</v>
      </c>
      <c r="E519" s="228">
        <v>2.1</v>
      </c>
      <c r="F519" s="228">
        <v>21.699999999999989</v>
      </c>
      <c r="G519" s="228">
        <v>-0.25000000000000044</v>
      </c>
    </row>
    <row r="520" spans="1:7">
      <c r="A520" s="228" t="s">
        <v>1232</v>
      </c>
      <c r="B520" s="228">
        <v>267.7</v>
      </c>
      <c r="C520" s="228">
        <v>4.2100000000000009</v>
      </c>
      <c r="D520" s="228">
        <v>180</v>
      </c>
      <c r="E520" s="228">
        <v>2.1</v>
      </c>
      <c r="F520" s="228">
        <v>-87.699999999999989</v>
      </c>
      <c r="G520" s="228">
        <v>-2.1100000000000008</v>
      </c>
    </row>
    <row r="521" spans="1:7">
      <c r="A521" s="228" t="s">
        <v>1233</v>
      </c>
      <c r="B521" s="228">
        <v>453</v>
      </c>
      <c r="C521" s="228">
        <v>7.242</v>
      </c>
      <c r="D521" s="228">
        <v>324</v>
      </c>
      <c r="E521" s="228">
        <v>3.96</v>
      </c>
      <c r="F521" s="228">
        <v>-129</v>
      </c>
      <c r="G521" s="228">
        <v>-3.282</v>
      </c>
    </row>
    <row r="522" spans="1:7">
      <c r="A522" s="228" t="s">
        <v>1234</v>
      </c>
      <c r="B522" s="228">
        <v>227.4</v>
      </c>
      <c r="C522" s="228">
        <v>3.5425599999999999</v>
      </c>
      <c r="D522" s="228">
        <v>180</v>
      </c>
      <c r="E522" s="228">
        <v>2.1</v>
      </c>
      <c r="F522" s="228">
        <v>-47.400000000000006</v>
      </c>
      <c r="G522" s="228">
        <v>-1.4425599999999998</v>
      </c>
    </row>
    <row r="523" spans="1:7">
      <c r="A523" s="228" t="s">
        <v>1235</v>
      </c>
      <c r="B523" s="228">
        <v>267</v>
      </c>
      <c r="C523" s="228">
        <v>3.4742339999999996</v>
      </c>
      <c r="D523" s="228">
        <v>324</v>
      </c>
      <c r="E523" s="228">
        <v>3.96</v>
      </c>
      <c r="F523" s="228">
        <v>57</v>
      </c>
      <c r="G523" s="228">
        <v>0.48576600000000036</v>
      </c>
    </row>
    <row r="524" spans="1:7">
      <c r="A524" s="228" t="s">
        <v>1236</v>
      </c>
      <c r="B524" s="228">
        <v>165.1</v>
      </c>
      <c r="C524" s="228">
        <v>2.3425599999999998</v>
      </c>
      <c r="D524" s="228">
        <v>180</v>
      </c>
      <c r="E524" s="228">
        <v>2.1</v>
      </c>
      <c r="F524" s="228">
        <v>14.900000000000006</v>
      </c>
      <c r="G524" s="228">
        <v>-0.24255999999999966</v>
      </c>
    </row>
    <row r="525" spans="1:7">
      <c r="A525" s="228" t="s">
        <v>1237</v>
      </c>
      <c r="B525" s="228">
        <v>300</v>
      </c>
      <c r="C525" s="228">
        <v>4.2899999999999991</v>
      </c>
      <c r="D525" s="228">
        <v>324</v>
      </c>
      <c r="E525" s="228">
        <v>3.96</v>
      </c>
      <c r="F525" s="228">
        <v>24</v>
      </c>
      <c r="G525" s="228">
        <v>-0.32999999999999918</v>
      </c>
    </row>
    <row r="526" spans="1:7">
      <c r="A526" s="228" t="s">
        <v>1238</v>
      </c>
      <c r="B526" s="228">
        <v>402.1</v>
      </c>
      <c r="C526" s="228">
        <v>5.4414259999999999</v>
      </c>
      <c r="D526" s="228">
        <v>480</v>
      </c>
      <c r="E526" s="228">
        <v>6.48</v>
      </c>
      <c r="F526" s="228">
        <v>77.899999999999977</v>
      </c>
      <c r="G526" s="228">
        <v>1.0385740000000006</v>
      </c>
    </row>
    <row r="527" spans="1:7">
      <c r="A527" s="228" t="s">
        <v>1239</v>
      </c>
      <c r="B527" s="228">
        <v>214.5</v>
      </c>
      <c r="C527" s="228">
        <v>3.282</v>
      </c>
      <c r="D527" s="228">
        <v>336</v>
      </c>
      <c r="E527" s="228">
        <v>4.62</v>
      </c>
      <c r="F527" s="228">
        <v>121.5</v>
      </c>
      <c r="G527" s="228">
        <v>1.3380000000000001</v>
      </c>
    </row>
    <row r="528" spans="1:7">
      <c r="A528" s="228" t="s">
        <v>1240</v>
      </c>
      <c r="B528" s="228">
        <v>314.5</v>
      </c>
      <c r="C528" s="228">
        <v>3.9514529999999999</v>
      </c>
      <c r="D528" s="228">
        <v>480</v>
      </c>
      <c r="E528" s="228">
        <v>6.48</v>
      </c>
      <c r="F528" s="228">
        <v>165.5</v>
      </c>
      <c r="G528" s="228">
        <v>2.5285470000000005</v>
      </c>
    </row>
    <row r="529" spans="1:7">
      <c r="A529" s="228" t="s">
        <v>1241</v>
      </c>
      <c r="B529" s="228">
        <v>356.4</v>
      </c>
      <c r="C529" s="228">
        <v>5.7700000000000005</v>
      </c>
      <c r="D529" s="228">
        <v>480</v>
      </c>
      <c r="E529" s="228">
        <v>6.48</v>
      </c>
      <c r="F529" s="228">
        <v>123.60000000000002</v>
      </c>
      <c r="G529" s="228">
        <v>0.71</v>
      </c>
    </row>
    <row r="530" spans="1:7">
      <c r="A530" s="228" t="s">
        <v>1242</v>
      </c>
      <c r="B530" s="228">
        <v>169</v>
      </c>
      <c r="C530" s="228">
        <v>2.57</v>
      </c>
      <c r="D530" s="228">
        <v>180</v>
      </c>
      <c r="E530" s="228">
        <v>2.1</v>
      </c>
      <c r="F530" s="228">
        <v>11</v>
      </c>
      <c r="G530" s="228">
        <v>-0.46999999999999975</v>
      </c>
    </row>
    <row r="531" spans="1:7">
      <c r="A531" s="228" t="s">
        <v>1243</v>
      </c>
      <c r="B531" s="228">
        <v>489.7</v>
      </c>
      <c r="C531" s="228">
        <v>7.3924310000000002</v>
      </c>
      <c r="D531" s="228">
        <v>324</v>
      </c>
      <c r="E531" s="228">
        <v>3.96</v>
      </c>
      <c r="F531" s="228">
        <v>-165.7</v>
      </c>
      <c r="G531" s="228">
        <v>-3.4324310000000002</v>
      </c>
    </row>
    <row r="532" spans="1:7">
      <c r="A532" s="228" t="s">
        <v>1244</v>
      </c>
      <c r="B532" s="228">
        <v>201</v>
      </c>
      <c r="C532" s="228">
        <v>3.9000000000000004</v>
      </c>
      <c r="D532" s="228">
        <v>216</v>
      </c>
      <c r="E532" s="228">
        <v>2.64</v>
      </c>
      <c r="F532" s="228">
        <v>15</v>
      </c>
      <c r="G532" s="228">
        <v>-1.2600000000000002</v>
      </c>
    </row>
    <row r="533" spans="1:7">
      <c r="A533" s="228" t="s">
        <v>1245</v>
      </c>
      <c r="B533" s="228">
        <v>239.5</v>
      </c>
      <c r="C533" s="228">
        <v>3.7739999999999996</v>
      </c>
      <c r="D533" s="228">
        <v>324</v>
      </c>
      <c r="E533" s="228">
        <v>3.96</v>
      </c>
      <c r="F533" s="228">
        <v>84.5</v>
      </c>
      <c r="G533" s="228">
        <v>0.18600000000000039</v>
      </c>
    </row>
    <row r="534" spans="1:7">
      <c r="A534" s="228" t="s">
        <v>1246</v>
      </c>
      <c r="B534" s="228">
        <v>352.6</v>
      </c>
      <c r="C534" s="228">
        <v>5.2401460000000011</v>
      </c>
      <c r="D534" s="228">
        <v>324</v>
      </c>
      <c r="E534" s="228">
        <v>3.96</v>
      </c>
      <c r="F534" s="228">
        <v>-28.600000000000023</v>
      </c>
      <c r="G534" s="228">
        <v>-1.2801460000000011</v>
      </c>
    </row>
    <row r="535" spans="1:7">
      <c r="A535" s="228" t="s">
        <v>1247</v>
      </c>
      <c r="B535" s="228">
        <v>213.5</v>
      </c>
      <c r="C535" s="228">
        <v>3.9899999999999998</v>
      </c>
      <c r="D535" s="228">
        <v>180</v>
      </c>
      <c r="E535" s="228">
        <v>2.1</v>
      </c>
      <c r="F535" s="228">
        <v>-33.5</v>
      </c>
      <c r="G535" s="228">
        <v>-1.8899999999999997</v>
      </c>
    </row>
    <row r="536" spans="1:7">
      <c r="A536" s="228" t="s">
        <v>1248</v>
      </c>
      <c r="B536" s="228">
        <v>147.30000000000001</v>
      </c>
      <c r="C536" s="228">
        <v>2.34</v>
      </c>
      <c r="D536" s="228">
        <v>180</v>
      </c>
      <c r="E536" s="228">
        <v>2.1</v>
      </c>
      <c r="F536" s="228">
        <v>32.699999999999989</v>
      </c>
      <c r="G536" s="228">
        <v>-0.23999999999999977</v>
      </c>
    </row>
    <row r="537" spans="1:7">
      <c r="A537" s="228" t="s">
        <v>1249</v>
      </c>
      <c r="B537" s="228">
        <v>175.5</v>
      </c>
      <c r="C537" s="228">
        <v>3.8999999999999995</v>
      </c>
      <c r="D537" s="228">
        <v>180</v>
      </c>
      <c r="E537" s="228">
        <v>2.1</v>
      </c>
      <c r="F537" s="228">
        <v>4.5</v>
      </c>
      <c r="G537" s="228">
        <v>-1.7999999999999994</v>
      </c>
    </row>
    <row r="538" spans="1:7">
      <c r="A538" s="228" t="s">
        <v>1250</v>
      </c>
      <c r="B538" s="228">
        <v>206.4</v>
      </c>
      <c r="C538" s="228">
        <v>3.1199999999999997</v>
      </c>
      <c r="D538" s="228">
        <v>324</v>
      </c>
      <c r="E538" s="228">
        <v>3.96</v>
      </c>
      <c r="F538" s="228">
        <v>117.6</v>
      </c>
      <c r="G538" s="228">
        <v>0.8400000000000003</v>
      </c>
    </row>
    <row r="539" spans="1:7">
      <c r="A539" s="228" t="s">
        <v>1251</v>
      </c>
      <c r="B539" s="228">
        <v>132.30000000000001</v>
      </c>
      <c r="C539" s="228">
        <v>2.2199999999999998</v>
      </c>
      <c r="D539" s="228">
        <v>180</v>
      </c>
      <c r="E539" s="228">
        <v>2.1</v>
      </c>
      <c r="F539" s="228">
        <v>47.699999999999989</v>
      </c>
      <c r="G539" s="228">
        <v>-0.11999999999999966</v>
      </c>
    </row>
    <row r="540" spans="1:7">
      <c r="A540" s="228" t="s">
        <v>1252</v>
      </c>
      <c r="B540" s="228">
        <v>127</v>
      </c>
      <c r="C540" s="228">
        <v>2.74</v>
      </c>
      <c r="D540" s="228">
        <v>120</v>
      </c>
      <c r="E540" s="228">
        <v>1.4</v>
      </c>
      <c r="F540" s="228">
        <v>-7</v>
      </c>
      <c r="G540" s="228">
        <v>-1.3400000000000003</v>
      </c>
    </row>
    <row r="541" spans="1:7">
      <c r="A541" s="228" t="s">
        <v>1253</v>
      </c>
      <c r="B541" s="228">
        <v>108.2</v>
      </c>
      <c r="C541" s="228">
        <v>1.5600000000000003</v>
      </c>
      <c r="D541" s="228">
        <v>120</v>
      </c>
      <c r="E541" s="228">
        <v>1.4</v>
      </c>
      <c r="F541" s="228">
        <v>11.799999999999997</v>
      </c>
      <c r="G541" s="228">
        <v>-0.16000000000000036</v>
      </c>
    </row>
    <row r="542" spans="1:7">
      <c r="A542" s="228" t="s">
        <v>1254</v>
      </c>
      <c r="B542" s="228">
        <v>147.30000000000001</v>
      </c>
      <c r="C542" s="228">
        <v>2.34</v>
      </c>
      <c r="D542" s="228">
        <v>180</v>
      </c>
      <c r="E542" s="228">
        <v>2.1</v>
      </c>
      <c r="F542" s="228">
        <v>32.699999999999989</v>
      </c>
      <c r="G542" s="228">
        <v>-0.23999999999999977</v>
      </c>
    </row>
    <row r="543" spans="1:7">
      <c r="A543" s="228" t="s">
        <v>1255</v>
      </c>
      <c r="B543" s="228">
        <v>153</v>
      </c>
      <c r="C543" s="228">
        <v>2.04</v>
      </c>
      <c r="D543" s="228">
        <v>180</v>
      </c>
      <c r="E543" s="228">
        <v>2.1</v>
      </c>
      <c r="F543" s="228">
        <v>27</v>
      </c>
      <c r="G543" s="228">
        <v>6.0000000000000053E-2</v>
      </c>
    </row>
    <row r="544" spans="1:7">
      <c r="A544" s="228" t="s">
        <v>1256</v>
      </c>
      <c r="B544" s="228">
        <v>147.30000000000001</v>
      </c>
      <c r="C544" s="228">
        <v>2.34</v>
      </c>
      <c r="D544" s="228">
        <v>180</v>
      </c>
      <c r="E544" s="228">
        <v>2.1</v>
      </c>
      <c r="F544" s="228">
        <v>32.699999999999989</v>
      </c>
      <c r="G544" s="228">
        <v>-0.23999999999999977</v>
      </c>
    </row>
    <row r="545" spans="1:7">
      <c r="A545" s="228" t="s">
        <v>1257</v>
      </c>
      <c r="B545" s="228">
        <v>339.5</v>
      </c>
      <c r="C545" s="228">
        <v>5.007200000000001</v>
      </c>
      <c r="D545" s="228">
        <v>324</v>
      </c>
      <c r="E545" s="228">
        <v>3.96</v>
      </c>
      <c r="F545" s="228">
        <v>-15.5</v>
      </c>
      <c r="G545" s="228">
        <v>-1.047200000000001</v>
      </c>
    </row>
    <row r="546" spans="1:7">
      <c r="A546" s="228" t="s">
        <v>1258</v>
      </c>
      <c r="B546" s="228">
        <v>220.5</v>
      </c>
      <c r="C546" s="228">
        <v>4.1099999999999994</v>
      </c>
      <c r="D546" s="228">
        <v>180</v>
      </c>
      <c r="E546" s="228">
        <v>2.1</v>
      </c>
      <c r="F546" s="228">
        <v>-40.5</v>
      </c>
      <c r="G546" s="228">
        <v>-2.0099999999999993</v>
      </c>
    </row>
    <row r="547" spans="1:7">
      <c r="A547" s="228" t="s">
        <v>1259</v>
      </c>
      <c r="B547" s="228">
        <v>318.39999999999998</v>
      </c>
      <c r="C547" s="228">
        <v>5.2920000000000007</v>
      </c>
      <c r="D547" s="228">
        <v>480</v>
      </c>
      <c r="E547" s="228">
        <v>6.48</v>
      </c>
      <c r="F547" s="228">
        <v>161.60000000000002</v>
      </c>
      <c r="G547" s="228">
        <v>1.1879999999999997</v>
      </c>
    </row>
    <row r="548" spans="1:7">
      <c r="A548" s="228" t="s">
        <v>1260</v>
      </c>
      <c r="B548" s="228">
        <v>110.4</v>
      </c>
      <c r="C548" s="228">
        <v>1.6199999999999999</v>
      </c>
      <c r="D548" s="228">
        <v>180</v>
      </c>
      <c r="E548" s="228">
        <v>2.1</v>
      </c>
      <c r="F548" s="228">
        <v>69.599999999999994</v>
      </c>
      <c r="G548" s="228">
        <v>0.4800000000000002</v>
      </c>
    </row>
    <row r="549" spans="1:7">
      <c r="A549" s="228" t="s">
        <v>1261</v>
      </c>
      <c r="B549" s="228">
        <v>220.5</v>
      </c>
      <c r="C549" s="228">
        <v>4.1099999999999994</v>
      </c>
      <c r="D549" s="228">
        <v>180</v>
      </c>
      <c r="E549" s="228">
        <v>2.1</v>
      </c>
      <c r="F549" s="228">
        <v>-40.5</v>
      </c>
      <c r="G549" s="228">
        <v>-2.0099999999999993</v>
      </c>
    </row>
    <row r="550" spans="1:7">
      <c r="A550" s="228" t="s">
        <v>1262</v>
      </c>
      <c r="B550" s="228">
        <v>132</v>
      </c>
      <c r="C550" s="228">
        <v>1.2523900000000001</v>
      </c>
      <c r="D550" s="228">
        <v>336</v>
      </c>
      <c r="E550" s="228">
        <v>4.62</v>
      </c>
      <c r="F550" s="228">
        <v>204</v>
      </c>
      <c r="G550" s="228">
        <v>3.36761</v>
      </c>
    </row>
    <row r="551" spans="1:7">
      <c r="A551" s="228" t="s">
        <v>1263</v>
      </c>
      <c r="B551" s="228">
        <v>174.10000000000002</v>
      </c>
      <c r="C551" s="228">
        <v>2.83</v>
      </c>
      <c r="D551" s="228">
        <v>180</v>
      </c>
      <c r="E551" s="228">
        <v>2.1</v>
      </c>
      <c r="F551" s="228">
        <v>5.8999999999999773</v>
      </c>
      <c r="G551" s="228">
        <v>-0.73</v>
      </c>
    </row>
    <row r="552" spans="1:7">
      <c r="A552" s="228" t="s">
        <v>1264</v>
      </c>
      <c r="B552" s="228">
        <v>189</v>
      </c>
      <c r="C552" s="228">
        <v>2.19</v>
      </c>
      <c r="D552" s="228">
        <v>123</v>
      </c>
      <c r="E552" s="228">
        <v>0.75</v>
      </c>
      <c r="F552" s="228">
        <v>-66</v>
      </c>
      <c r="G552" s="228">
        <v>-1.44</v>
      </c>
    </row>
    <row r="553" spans="1:7">
      <c r="A553" s="228" t="s">
        <v>1265</v>
      </c>
      <c r="B553" s="228">
        <v>206.1</v>
      </c>
      <c r="C553" s="228">
        <v>3.7599999999999993</v>
      </c>
      <c r="D553" s="228">
        <v>336</v>
      </c>
      <c r="E553" s="228">
        <v>4.62</v>
      </c>
      <c r="F553" s="228">
        <v>129.9</v>
      </c>
      <c r="G553" s="228">
        <v>0.86000000000000076</v>
      </c>
    </row>
    <row r="554" spans="1:7">
      <c r="A554" s="228" t="s">
        <v>1266</v>
      </c>
      <c r="B554" s="228">
        <v>191.7</v>
      </c>
      <c r="C554" s="228">
        <v>2.73</v>
      </c>
      <c r="D554" s="228">
        <v>180</v>
      </c>
      <c r="E554" s="228">
        <v>2.1</v>
      </c>
      <c r="F554" s="228">
        <v>-11.699999999999989</v>
      </c>
      <c r="G554" s="228">
        <v>-0.62999999999999989</v>
      </c>
    </row>
    <row r="555" spans="1:7">
      <c r="A555" s="228" t="s">
        <v>1267</v>
      </c>
      <c r="B555" s="228">
        <v>276</v>
      </c>
      <c r="C555" s="228">
        <v>4.023839999999999</v>
      </c>
      <c r="D555" s="228">
        <v>180</v>
      </c>
      <c r="E555" s="228">
        <v>2.1</v>
      </c>
      <c r="F555" s="228">
        <v>-96</v>
      </c>
      <c r="G555" s="228">
        <v>-1.9238399999999989</v>
      </c>
    </row>
    <row r="556" spans="1:7">
      <c r="A556" s="228" t="s">
        <v>1268</v>
      </c>
      <c r="B556" s="228">
        <v>110.4</v>
      </c>
      <c r="C556" s="228">
        <v>1.6199999999999999</v>
      </c>
      <c r="D556" s="228">
        <v>180</v>
      </c>
      <c r="E556" s="228">
        <v>2.1</v>
      </c>
      <c r="F556" s="228">
        <v>69.599999999999994</v>
      </c>
      <c r="G556" s="228">
        <v>0.4800000000000002</v>
      </c>
    </row>
    <row r="557" spans="1:7">
      <c r="A557" s="228" t="s">
        <v>1269</v>
      </c>
      <c r="B557" s="228">
        <v>175.5</v>
      </c>
      <c r="C557" s="228">
        <v>3.8999999999999995</v>
      </c>
      <c r="D557" s="228">
        <v>180</v>
      </c>
      <c r="E557" s="228">
        <v>2.1</v>
      </c>
      <c r="F557" s="228">
        <v>4.5</v>
      </c>
      <c r="G557" s="228">
        <v>-1.7999999999999994</v>
      </c>
    </row>
    <row r="558" spans="1:7">
      <c r="A558" s="228" t="s">
        <v>1270</v>
      </c>
      <c r="B558" s="228">
        <v>181.5</v>
      </c>
      <c r="C558" s="228">
        <v>3.8999999999999995</v>
      </c>
      <c r="D558" s="228">
        <v>180</v>
      </c>
      <c r="E558" s="228">
        <v>2.1</v>
      </c>
      <c r="F558" s="228">
        <v>-1.5</v>
      </c>
      <c r="G558" s="228">
        <v>-1.7999999999999994</v>
      </c>
    </row>
    <row r="559" spans="1:7">
      <c r="A559" s="228" t="s">
        <v>1271</v>
      </c>
      <c r="B559" s="228">
        <v>77</v>
      </c>
      <c r="C559" s="228">
        <v>0.85200000000000009</v>
      </c>
      <c r="D559" s="228">
        <v>120</v>
      </c>
      <c r="E559" s="228">
        <v>1.4</v>
      </c>
      <c r="F559" s="228">
        <v>43</v>
      </c>
      <c r="G559" s="228">
        <v>0.54799999999999982</v>
      </c>
    </row>
    <row r="560" spans="1:7">
      <c r="A560" s="228" t="s">
        <v>1272</v>
      </c>
      <c r="B560" s="228">
        <v>116</v>
      </c>
      <c r="C560" s="228">
        <v>1.1274999999999999</v>
      </c>
      <c r="D560" s="228">
        <v>180</v>
      </c>
      <c r="E560" s="228">
        <v>2.1</v>
      </c>
      <c r="F560" s="228">
        <v>64</v>
      </c>
      <c r="G560" s="228">
        <v>0.97250000000000014</v>
      </c>
    </row>
    <row r="561" spans="1:7">
      <c r="A561" s="228" t="s">
        <v>1273</v>
      </c>
      <c r="B561" s="228">
        <v>215.3</v>
      </c>
      <c r="C561" s="228">
        <v>3.46</v>
      </c>
      <c r="D561" s="228">
        <v>180</v>
      </c>
      <c r="E561" s="228">
        <v>2.1</v>
      </c>
      <c r="F561" s="228">
        <v>-35.300000000000011</v>
      </c>
      <c r="G561" s="228">
        <v>-1.3599999999999999</v>
      </c>
    </row>
    <row r="562" spans="1:7">
      <c r="A562" s="228" t="s">
        <v>1274</v>
      </c>
      <c r="B562" s="228">
        <v>384.3</v>
      </c>
      <c r="C562" s="228">
        <v>5.3845600000000005</v>
      </c>
      <c r="D562" s="228">
        <v>480</v>
      </c>
      <c r="E562" s="228">
        <v>6.48</v>
      </c>
      <c r="F562" s="228">
        <v>95.699999999999989</v>
      </c>
      <c r="G562" s="228">
        <v>1.09544</v>
      </c>
    </row>
    <row r="563" spans="1:7">
      <c r="A563" s="228" t="s">
        <v>1275</v>
      </c>
      <c r="B563" s="228">
        <v>242</v>
      </c>
      <c r="C563" s="228">
        <v>3.4299999999999993</v>
      </c>
      <c r="D563" s="228">
        <v>324</v>
      </c>
      <c r="E563" s="228">
        <v>3.96</v>
      </c>
      <c r="F563" s="228">
        <v>82</v>
      </c>
      <c r="G563" s="228">
        <v>0.53000000000000069</v>
      </c>
    </row>
    <row r="564" spans="1:7">
      <c r="A564" s="228" t="s">
        <v>1276</v>
      </c>
      <c r="B564" s="228">
        <v>180.5</v>
      </c>
      <c r="C564" s="228">
        <v>2.7999999999999994</v>
      </c>
      <c r="D564" s="228">
        <v>324</v>
      </c>
      <c r="E564" s="228">
        <v>3.96</v>
      </c>
      <c r="F564" s="228">
        <v>143.5</v>
      </c>
      <c r="G564" s="228">
        <v>1.1600000000000006</v>
      </c>
    </row>
    <row r="565" spans="1:7">
      <c r="A565" s="228" t="s">
        <v>1277</v>
      </c>
      <c r="B565" s="228">
        <v>88.2</v>
      </c>
      <c r="C565" s="228">
        <v>1.4200000000000002</v>
      </c>
      <c r="D565" s="228">
        <v>120</v>
      </c>
      <c r="E565" s="228">
        <v>1.4</v>
      </c>
      <c r="F565" s="228">
        <v>31.799999999999997</v>
      </c>
      <c r="G565" s="228">
        <v>-2.000000000000024E-2</v>
      </c>
    </row>
    <row r="566" spans="1:7">
      <c r="A566" s="228" t="s">
        <v>1278</v>
      </c>
      <c r="B566" s="228">
        <v>290.89999999999998</v>
      </c>
      <c r="C566" s="228">
        <v>4.26</v>
      </c>
      <c r="D566" s="228">
        <v>324</v>
      </c>
      <c r="E566" s="228">
        <v>3.96</v>
      </c>
      <c r="F566" s="228">
        <v>33.100000000000023</v>
      </c>
      <c r="G566" s="228">
        <v>-0.29999999999999982</v>
      </c>
    </row>
    <row r="567" spans="1:7">
      <c r="A567" s="228" t="s">
        <v>1279</v>
      </c>
      <c r="B567" s="228">
        <v>276.5</v>
      </c>
      <c r="C567" s="228">
        <v>4.7</v>
      </c>
      <c r="D567" s="228">
        <v>324</v>
      </c>
      <c r="E567" s="228">
        <v>3.96</v>
      </c>
      <c r="F567" s="228">
        <v>47.5</v>
      </c>
      <c r="G567" s="228">
        <v>-0.74000000000000021</v>
      </c>
    </row>
    <row r="568" spans="1:7">
      <c r="A568" s="228" t="s">
        <v>1280</v>
      </c>
      <c r="B568" s="228">
        <v>249</v>
      </c>
      <c r="C568" s="228">
        <v>3.9699999999999998</v>
      </c>
      <c r="D568" s="228">
        <v>180</v>
      </c>
      <c r="E568" s="228">
        <v>2.1</v>
      </c>
      <c r="F568" s="228">
        <v>-69</v>
      </c>
      <c r="G568" s="228">
        <v>-1.8699999999999997</v>
      </c>
    </row>
    <row r="569" spans="1:7">
      <c r="A569" s="228" t="s">
        <v>1281</v>
      </c>
      <c r="B569" s="228">
        <v>99.6</v>
      </c>
      <c r="C569" s="228">
        <v>1.3840000000000001</v>
      </c>
      <c r="D569" s="228">
        <v>120</v>
      </c>
      <c r="E569" s="228">
        <v>1.4</v>
      </c>
      <c r="F569" s="228">
        <v>20.400000000000006</v>
      </c>
      <c r="G569" s="228">
        <v>1.5999999999999792E-2</v>
      </c>
    </row>
    <row r="570" spans="1:7">
      <c r="A570" s="228" t="s">
        <v>1282</v>
      </c>
      <c r="B570" s="228">
        <v>307.5</v>
      </c>
      <c r="C570" s="228">
        <v>4.3716150000000003</v>
      </c>
      <c r="D570" s="228">
        <v>324</v>
      </c>
      <c r="E570" s="228">
        <v>3.96</v>
      </c>
      <c r="F570" s="228">
        <v>16.5</v>
      </c>
      <c r="G570" s="228">
        <v>-0.41161500000000029</v>
      </c>
    </row>
    <row r="571" spans="1:7">
      <c r="A571" s="228" t="s">
        <v>1283</v>
      </c>
      <c r="B571" s="228">
        <v>262.5</v>
      </c>
      <c r="C571" s="228">
        <v>4.0116149999999999</v>
      </c>
      <c r="D571" s="228">
        <v>324</v>
      </c>
      <c r="E571" s="228">
        <v>3.96</v>
      </c>
      <c r="F571" s="228">
        <v>61.5</v>
      </c>
      <c r="G571" s="228">
        <v>-5.1614999999999966E-2</v>
      </c>
    </row>
    <row r="572" spans="1:7">
      <c r="A572" s="228" t="s">
        <v>1284</v>
      </c>
      <c r="B572" s="228">
        <v>378</v>
      </c>
      <c r="C572" s="228">
        <v>6.22</v>
      </c>
      <c r="D572" s="228">
        <v>324</v>
      </c>
      <c r="E572" s="228">
        <v>3.96</v>
      </c>
      <c r="F572" s="228">
        <v>-54</v>
      </c>
      <c r="G572" s="228">
        <v>-2.2599999999999998</v>
      </c>
    </row>
    <row r="573" spans="1:7">
      <c r="A573" s="228" t="s">
        <v>1285</v>
      </c>
      <c r="B573" s="228">
        <v>424.1</v>
      </c>
      <c r="C573" s="228">
        <v>5.7140000000000004</v>
      </c>
      <c r="D573" s="228">
        <v>324</v>
      </c>
      <c r="E573" s="228">
        <v>3.96</v>
      </c>
      <c r="F573" s="228">
        <v>-100.10000000000002</v>
      </c>
      <c r="G573" s="228">
        <v>-1.7540000000000004</v>
      </c>
    </row>
    <row r="574" spans="1:7">
      <c r="A574" s="228" t="s">
        <v>1286</v>
      </c>
      <c r="B574" s="228">
        <v>330.5</v>
      </c>
      <c r="C574" s="228">
        <v>4.7336000000000009</v>
      </c>
      <c r="D574" s="228">
        <v>324</v>
      </c>
      <c r="E574" s="228">
        <v>3.96</v>
      </c>
      <c r="F574" s="228">
        <v>-6.5</v>
      </c>
      <c r="G574" s="228">
        <v>-0.77360000000000095</v>
      </c>
    </row>
    <row r="575" spans="1:7">
      <c r="A575" s="228" t="s">
        <v>1287</v>
      </c>
      <c r="B575" s="228">
        <v>210</v>
      </c>
      <c r="C575" s="228">
        <v>3.3235999999999999</v>
      </c>
      <c r="D575" s="228">
        <v>180</v>
      </c>
      <c r="E575" s="228">
        <v>2.1</v>
      </c>
      <c r="F575" s="228">
        <v>-30</v>
      </c>
      <c r="G575" s="228">
        <v>-1.2235999999999998</v>
      </c>
    </row>
    <row r="576" spans="1:7">
      <c r="A576" s="228" t="s">
        <v>1288</v>
      </c>
      <c r="B576" s="228">
        <v>238.20000000000002</v>
      </c>
      <c r="C576" s="228">
        <v>4.4399999999999995</v>
      </c>
      <c r="D576" s="228">
        <v>324</v>
      </c>
      <c r="E576" s="228">
        <v>3.96</v>
      </c>
      <c r="F576" s="228">
        <v>85.799999999999983</v>
      </c>
      <c r="G576" s="228">
        <v>-0.47999999999999954</v>
      </c>
    </row>
    <row r="577" spans="1:7">
      <c r="A577" s="228" t="s">
        <v>1289</v>
      </c>
      <c r="B577" s="228">
        <v>335</v>
      </c>
      <c r="C577" s="228">
        <v>4.3503639999999999</v>
      </c>
      <c r="D577" s="228">
        <v>324</v>
      </c>
      <c r="E577" s="228">
        <v>3.96</v>
      </c>
      <c r="F577" s="228">
        <v>-11</v>
      </c>
      <c r="G577" s="228">
        <v>-0.39036399999999993</v>
      </c>
    </row>
    <row r="578" spans="1:7">
      <c r="A578" s="228" t="s">
        <v>1290</v>
      </c>
      <c r="B578" s="228">
        <v>155</v>
      </c>
      <c r="C578" s="228">
        <v>1.3434999999999999</v>
      </c>
      <c r="D578" s="228">
        <v>180</v>
      </c>
      <c r="E578" s="228">
        <v>2.1</v>
      </c>
      <c r="F578" s="228">
        <v>25</v>
      </c>
      <c r="G578" s="228">
        <v>0.75650000000000017</v>
      </c>
    </row>
    <row r="579" spans="1:7">
      <c r="A579" s="228" t="s">
        <v>1291</v>
      </c>
      <c r="B579" s="228">
        <v>110.4</v>
      </c>
      <c r="C579" s="228">
        <v>1.6199999999999999</v>
      </c>
      <c r="D579" s="228">
        <v>180</v>
      </c>
      <c r="E579" s="228">
        <v>2.1</v>
      </c>
      <c r="F579" s="228">
        <v>69.599999999999994</v>
      </c>
      <c r="G579" s="228">
        <v>0.4800000000000002</v>
      </c>
    </row>
    <row r="580" spans="1:7">
      <c r="A580" s="228" t="s">
        <v>1292</v>
      </c>
      <c r="B580" s="228">
        <v>208.5</v>
      </c>
      <c r="C580" s="228">
        <v>2.7101459999999995</v>
      </c>
      <c r="D580" s="228">
        <v>324</v>
      </c>
      <c r="E580" s="228">
        <v>3.96</v>
      </c>
      <c r="F580" s="228">
        <v>115.5</v>
      </c>
      <c r="G580" s="228">
        <v>1.2498540000000005</v>
      </c>
    </row>
    <row r="581" spans="1:7">
      <c r="A581" s="228" t="s">
        <v>1293</v>
      </c>
      <c r="B581" s="228">
        <v>337</v>
      </c>
      <c r="C581" s="228">
        <v>5.4936000000000007</v>
      </c>
      <c r="D581" s="228">
        <v>336</v>
      </c>
      <c r="E581" s="228">
        <v>4.62</v>
      </c>
      <c r="F581" s="228">
        <v>-1</v>
      </c>
      <c r="G581" s="228">
        <v>-0.8736000000000006</v>
      </c>
    </row>
    <row r="582" spans="1:7">
      <c r="A582" s="228" t="s">
        <v>1294</v>
      </c>
      <c r="B582" s="228">
        <v>234.3</v>
      </c>
      <c r="C582" s="228">
        <v>3.5176150000000002</v>
      </c>
      <c r="D582" s="228">
        <v>324</v>
      </c>
      <c r="E582" s="228">
        <v>3.96</v>
      </c>
      <c r="F582" s="228">
        <v>89.699999999999989</v>
      </c>
      <c r="G582" s="228">
        <v>0.44238499999999981</v>
      </c>
    </row>
    <row r="583" spans="1:7">
      <c r="A583" s="228" t="s">
        <v>1295</v>
      </c>
      <c r="B583" s="228">
        <v>329.6</v>
      </c>
      <c r="C583" s="228">
        <v>5.4940000000000015</v>
      </c>
      <c r="D583" s="228">
        <v>480</v>
      </c>
      <c r="E583" s="228">
        <v>6.48</v>
      </c>
      <c r="F583" s="228">
        <v>150.39999999999998</v>
      </c>
      <c r="G583" s="228">
        <v>0.98599999999999888</v>
      </c>
    </row>
    <row r="584" spans="1:7">
      <c r="A584" s="228" t="s">
        <v>1296</v>
      </c>
      <c r="B584" s="228">
        <v>365.3</v>
      </c>
      <c r="C584" s="228">
        <v>6.2000000000000011</v>
      </c>
      <c r="D584" s="228">
        <v>480</v>
      </c>
      <c r="E584" s="228">
        <v>6.48</v>
      </c>
      <c r="F584" s="228">
        <v>114.69999999999999</v>
      </c>
      <c r="G584" s="228">
        <v>0.27999999999999936</v>
      </c>
    </row>
    <row r="585" spans="1:7">
      <c r="A585" s="228" t="s">
        <v>1297</v>
      </c>
      <c r="B585" s="228">
        <v>191.7</v>
      </c>
      <c r="C585" s="228">
        <v>2.73</v>
      </c>
      <c r="D585" s="228">
        <v>180</v>
      </c>
      <c r="E585" s="228">
        <v>2.1</v>
      </c>
      <c r="F585" s="228">
        <v>-11.699999999999989</v>
      </c>
      <c r="G585" s="228">
        <v>-0.62999999999999989</v>
      </c>
    </row>
    <row r="586" spans="1:7">
      <c r="A586" s="228" t="s">
        <v>1298</v>
      </c>
      <c r="B586" s="228">
        <v>363.1</v>
      </c>
      <c r="C586" s="228">
        <v>5.6676000000000011</v>
      </c>
      <c r="D586" s="228">
        <v>324</v>
      </c>
      <c r="E586" s="228">
        <v>3.96</v>
      </c>
      <c r="F586" s="228">
        <v>-39.100000000000023</v>
      </c>
      <c r="G586" s="228">
        <v>-1.7076000000000011</v>
      </c>
    </row>
    <row r="587" spans="1:7">
      <c r="A587" s="228" t="s">
        <v>1299</v>
      </c>
      <c r="B587" s="228">
        <v>135</v>
      </c>
      <c r="C587" s="228">
        <v>1.9698959999999999</v>
      </c>
      <c r="D587" s="228">
        <v>180</v>
      </c>
      <c r="E587" s="228">
        <v>2.1</v>
      </c>
      <c r="F587" s="228">
        <v>45</v>
      </c>
      <c r="G587" s="228">
        <v>0.13010400000000022</v>
      </c>
    </row>
    <row r="588" spans="1:7">
      <c r="A588" s="228" t="s">
        <v>1300</v>
      </c>
      <c r="B588" s="228">
        <v>243.9</v>
      </c>
      <c r="C588" s="228">
        <v>3.9</v>
      </c>
      <c r="D588" s="228">
        <v>324</v>
      </c>
      <c r="E588" s="228">
        <v>3.96</v>
      </c>
      <c r="F588" s="228">
        <v>80.099999999999994</v>
      </c>
      <c r="G588" s="228">
        <v>6.0000000000000053E-2</v>
      </c>
    </row>
    <row r="589" spans="1:7">
      <c r="A589" s="228" t="s">
        <v>1301</v>
      </c>
      <c r="B589" s="228">
        <v>175.5</v>
      </c>
      <c r="C589" s="228">
        <v>3.8999999999999995</v>
      </c>
      <c r="D589" s="228">
        <v>336</v>
      </c>
      <c r="E589" s="228">
        <v>4.62</v>
      </c>
      <c r="F589" s="228">
        <v>160.5</v>
      </c>
      <c r="G589" s="228">
        <v>0.72000000000000064</v>
      </c>
    </row>
    <row r="590" spans="1:7">
      <c r="A590" s="228" t="s">
        <v>1302</v>
      </c>
      <c r="B590" s="228">
        <v>215.3</v>
      </c>
      <c r="C590" s="228">
        <v>3.4599999999999995</v>
      </c>
      <c r="D590" s="228">
        <v>180</v>
      </c>
      <c r="E590" s="228">
        <v>2.1</v>
      </c>
      <c r="F590" s="228">
        <v>-35.300000000000011</v>
      </c>
      <c r="G590" s="228">
        <v>-1.3599999999999994</v>
      </c>
    </row>
    <row r="591" spans="1:7">
      <c r="A591" s="228" t="s">
        <v>1303</v>
      </c>
      <c r="B591" s="228">
        <v>258.10000000000002</v>
      </c>
      <c r="C591" s="228">
        <v>4.2898959999999997</v>
      </c>
      <c r="D591" s="228">
        <v>324</v>
      </c>
      <c r="E591" s="228">
        <v>3.96</v>
      </c>
      <c r="F591" s="228">
        <v>65.899999999999977</v>
      </c>
      <c r="G591" s="228">
        <v>-0.32989599999999975</v>
      </c>
    </row>
    <row r="592" spans="1:7">
      <c r="A592" s="228" t="s">
        <v>1304</v>
      </c>
      <c r="B592" s="228">
        <v>333.5</v>
      </c>
      <c r="C592" s="228">
        <v>5.2160000000000011</v>
      </c>
      <c r="D592" s="228">
        <v>180</v>
      </c>
      <c r="E592" s="228">
        <v>2.1</v>
      </c>
      <c r="F592" s="228">
        <v>-153.5</v>
      </c>
      <c r="G592" s="228">
        <v>-3.116000000000001</v>
      </c>
    </row>
    <row r="593" spans="1:7">
      <c r="A593" s="228" t="s">
        <v>1305</v>
      </c>
      <c r="B593" s="228">
        <v>155</v>
      </c>
      <c r="C593" s="228">
        <v>1.3434999999999999</v>
      </c>
      <c r="D593" s="228">
        <v>180</v>
      </c>
      <c r="E593" s="228">
        <v>2.1</v>
      </c>
      <c r="F593" s="228">
        <v>25</v>
      </c>
      <c r="G593" s="228">
        <v>0.75650000000000017</v>
      </c>
    </row>
    <row r="594" spans="1:7">
      <c r="A594" s="228" t="s">
        <v>1306</v>
      </c>
      <c r="B594" s="228">
        <v>251</v>
      </c>
      <c r="C594" s="228">
        <v>4.09</v>
      </c>
      <c r="D594" s="228">
        <v>180</v>
      </c>
      <c r="E594" s="228">
        <v>2.1</v>
      </c>
      <c r="F594" s="228">
        <v>-71</v>
      </c>
      <c r="G594" s="228">
        <v>-1.9899999999999998</v>
      </c>
    </row>
    <row r="595" spans="1:7">
      <c r="A595" s="228" t="s">
        <v>1307</v>
      </c>
      <c r="B595" s="228">
        <v>233.5</v>
      </c>
      <c r="C595" s="228">
        <v>3.6920000000000006</v>
      </c>
      <c r="D595" s="228">
        <v>336</v>
      </c>
      <c r="E595" s="228">
        <v>4.62</v>
      </c>
      <c r="F595" s="228">
        <v>102.5</v>
      </c>
      <c r="G595" s="228">
        <v>0.92799999999999949</v>
      </c>
    </row>
    <row r="596" spans="1:7">
      <c r="A596" s="228" t="s">
        <v>1308</v>
      </c>
      <c r="B596" s="228">
        <v>367.5</v>
      </c>
      <c r="C596" s="228">
        <v>5.1032000000000011</v>
      </c>
      <c r="D596" s="228">
        <v>336</v>
      </c>
      <c r="E596" s="228">
        <v>4.62</v>
      </c>
      <c r="F596" s="228">
        <v>-31.5</v>
      </c>
      <c r="G596" s="228">
        <v>-0.48320000000000096</v>
      </c>
    </row>
    <row r="597" spans="1:7">
      <c r="A597" s="228" t="s">
        <v>1309</v>
      </c>
      <c r="B597" s="228">
        <v>116</v>
      </c>
      <c r="C597" s="228">
        <v>1.1274999999999999</v>
      </c>
      <c r="D597" s="228">
        <v>180</v>
      </c>
      <c r="E597" s="228">
        <v>2.1</v>
      </c>
      <c r="F597" s="228">
        <v>64</v>
      </c>
      <c r="G597" s="228">
        <v>0.97250000000000014</v>
      </c>
    </row>
    <row r="598" spans="1:7">
      <c r="A598" s="228" t="s">
        <v>1310</v>
      </c>
      <c r="B598" s="228">
        <v>403.8</v>
      </c>
      <c r="C598" s="228">
        <v>7.3019999999999996</v>
      </c>
      <c r="D598" s="228">
        <v>336</v>
      </c>
      <c r="E598" s="228">
        <v>4.62</v>
      </c>
      <c r="F598" s="228">
        <v>-67.800000000000011</v>
      </c>
      <c r="G598" s="228">
        <v>-2.6819999999999995</v>
      </c>
    </row>
    <row r="599" spans="1:7">
      <c r="A599" s="228" t="s">
        <v>1311</v>
      </c>
      <c r="B599" s="228">
        <v>312.39999999999998</v>
      </c>
      <c r="C599" s="228">
        <v>5.2</v>
      </c>
      <c r="D599" s="228">
        <v>324</v>
      </c>
      <c r="E599" s="228">
        <v>3.96</v>
      </c>
      <c r="F599" s="228">
        <v>11.600000000000023</v>
      </c>
      <c r="G599" s="228">
        <v>-1.2400000000000002</v>
      </c>
    </row>
    <row r="600" spans="1:7">
      <c r="A600" s="228" t="s">
        <v>1312</v>
      </c>
      <c r="B600" s="228">
        <v>153</v>
      </c>
      <c r="C600" s="228">
        <v>2.04</v>
      </c>
      <c r="D600" s="228">
        <v>180</v>
      </c>
      <c r="E600" s="228">
        <v>2.1</v>
      </c>
      <c r="F600" s="228">
        <v>27</v>
      </c>
      <c r="G600" s="228">
        <v>6.0000000000000053E-2</v>
      </c>
    </row>
    <row r="601" spans="1:7">
      <c r="A601" s="228" t="s">
        <v>1313</v>
      </c>
      <c r="B601" s="228">
        <v>140</v>
      </c>
      <c r="C601" s="228">
        <v>1.2235</v>
      </c>
      <c r="D601" s="228">
        <v>180</v>
      </c>
      <c r="E601" s="228">
        <v>2.1</v>
      </c>
      <c r="F601" s="228">
        <v>40</v>
      </c>
      <c r="G601" s="228">
        <v>0.87650000000000006</v>
      </c>
    </row>
    <row r="602" spans="1:7">
      <c r="A602" s="228" t="s">
        <v>1314</v>
      </c>
      <c r="B602" s="228">
        <v>265.2</v>
      </c>
      <c r="C602" s="228">
        <v>3.57</v>
      </c>
      <c r="D602" s="228">
        <v>324</v>
      </c>
      <c r="E602" s="228">
        <v>3.96</v>
      </c>
      <c r="F602" s="228">
        <v>58.800000000000011</v>
      </c>
      <c r="G602" s="228">
        <v>0.39000000000000012</v>
      </c>
    </row>
    <row r="603" spans="1:7">
      <c r="A603" s="228" t="s">
        <v>1315</v>
      </c>
      <c r="B603" s="228">
        <v>279.3</v>
      </c>
      <c r="C603" s="228">
        <v>4.0200000000000005</v>
      </c>
      <c r="D603" s="228">
        <v>180</v>
      </c>
      <c r="E603" s="228">
        <v>2.1</v>
      </c>
      <c r="F603" s="228">
        <v>-99.300000000000011</v>
      </c>
      <c r="G603" s="228">
        <v>-1.9200000000000004</v>
      </c>
    </row>
    <row r="604" spans="1:7">
      <c r="A604" s="228" t="s">
        <v>1316</v>
      </c>
      <c r="B604" s="228">
        <v>401.1</v>
      </c>
      <c r="C604" s="228">
        <v>5.6800000000000015</v>
      </c>
      <c r="D604" s="228">
        <v>448</v>
      </c>
      <c r="E604" s="228">
        <v>6.16</v>
      </c>
      <c r="F604" s="228">
        <v>46.899999999999977</v>
      </c>
      <c r="G604" s="228">
        <v>0.47999999999999865</v>
      </c>
    </row>
    <row r="605" spans="1:7">
      <c r="A605" s="228" t="s">
        <v>1317</v>
      </c>
      <c r="B605" s="228">
        <v>260.2</v>
      </c>
      <c r="C605" s="228">
        <v>4.2220000000000004</v>
      </c>
      <c r="D605" s="228">
        <v>336</v>
      </c>
      <c r="E605" s="228">
        <v>4.62</v>
      </c>
      <c r="F605" s="228">
        <v>75.800000000000011</v>
      </c>
      <c r="G605" s="228">
        <v>0.39799999999999969</v>
      </c>
    </row>
    <row r="606" spans="1:7">
      <c r="A606" s="228" t="s">
        <v>1318</v>
      </c>
      <c r="B606" s="228">
        <v>189.9</v>
      </c>
      <c r="C606" s="228">
        <v>2.8919999999999995</v>
      </c>
      <c r="D606" s="228">
        <v>336</v>
      </c>
      <c r="E606" s="228">
        <v>4.62</v>
      </c>
      <c r="F606" s="228">
        <v>146.1</v>
      </c>
      <c r="G606" s="228">
        <v>1.7280000000000006</v>
      </c>
    </row>
    <row r="607" spans="1:7">
      <c r="A607" s="228" t="s">
        <v>1319</v>
      </c>
      <c r="B607" s="228">
        <v>256.10000000000002</v>
      </c>
      <c r="C607" s="228">
        <v>3.92</v>
      </c>
      <c r="D607" s="228">
        <v>180</v>
      </c>
      <c r="E607" s="228">
        <v>2.1</v>
      </c>
      <c r="F607" s="228">
        <v>-76.100000000000023</v>
      </c>
      <c r="G607" s="228">
        <v>-1.8199999999999998</v>
      </c>
    </row>
    <row r="608" spans="1:7">
      <c r="A608" s="228" t="s">
        <v>1320</v>
      </c>
      <c r="B608" s="228">
        <v>330.5</v>
      </c>
      <c r="C608" s="228">
        <v>4.5225600000000004</v>
      </c>
      <c r="D608" s="228">
        <v>324</v>
      </c>
      <c r="E608" s="228">
        <v>3.96</v>
      </c>
      <c r="F608" s="228">
        <v>-6.5</v>
      </c>
      <c r="G608" s="228">
        <v>-0.56256000000000039</v>
      </c>
    </row>
    <row r="609" spans="1:7">
      <c r="A609" s="228" t="s">
        <v>1321</v>
      </c>
      <c r="B609" s="228">
        <v>204.3</v>
      </c>
      <c r="C609" s="228">
        <v>3.8127179999999994</v>
      </c>
      <c r="D609" s="228">
        <v>324</v>
      </c>
      <c r="E609" s="228">
        <v>3.96</v>
      </c>
      <c r="F609" s="228">
        <v>119.69999999999999</v>
      </c>
      <c r="G609" s="228">
        <v>0.14728200000000058</v>
      </c>
    </row>
    <row r="610" spans="1:7">
      <c r="A610" s="228" t="s">
        <v>1322</v>
      </c>
      <c r="B610" s="228">
        <v>131.69999999999999</v>
      </c>
      <c r="C610" s="228">
        <v>1.9499999999999997</v>
      </c>
      <c r="D610" s="228">
        <v>180</v>
      </c>
      <c r="E610" s="228">
        <v>2.1</v>
      </c>
      <c r="F610" s="228">
        <v>48.300000000000011</v>
      </c>
      <c r="G610" s="228">
        <v>0.15000000000000036</v>
      </c>
    </row>
    <row r="611" spans="1:7">
      <c r="A611" s="228" t="s">
        <v>1323</v>
      </c>
      <c r="B611" s="228">
        <v>211.5</v>
      </c>
      <c r="C611" s="228">
        <v>3.2999999999999994</v>
      </c>
      <c r="D611" s="228">
        <v>324</v>
      </c>
      <c r="E611" s="228">
        <v>3.96</v>
      </c>
      <c r="F611" s="228">
        <v>112.5</v>
      </c>
      <c r="G611" s="228">
        <v>0.66000000000000059</v>
      </c>
    </row>
    <row r="612" spans="1:7">
      <c r="A612" s="228" t="s">
        <v>1324</v>
      </c>
      <c r="B612" s="228">
        <v>161.80000000000001</v>
      </c>
      <c r="C612" s="228">
        <v>2.5</v>
      </c>
      <c r="D612" s="228">
        <v>180</v>
      </c>
      <c r="E612" s="228">
        <v>2.1</v>
      </c>
      <c r="F612" s="228">
        <v>18.199999999999989</v>
      </c>
      <c r="G612" s="228">
        <v>-0.39999999999999991</v>
      </c>
    </row>
    <row r="613" spans="1:7">
      <c r="A613" s="228" t="s">
        <v>1325</v>
      </c>
      <c r="B613" s="228">
        <v>322</v>
      </c>
      <c r="C613" s="228">
        <v>4.5421459999999998</v>
      </c>
      <c r="D613" s="228">
        <v>480</v>
      </c>
      <c r="E613" s="228">
        <v>6.48</v>
      </c>
      <c r="F613" s="228">
        <v>158</v>
      </c>
      <c r="G613" s="228">
        <v>1.9378540000000006</v>
      </c>
    </row>
    <row r="614" spans="1:7">
      <c r="A614" s="228" t="s">
        <v>1326</v>
      </c>
      <c r="B614" s="228">
        <v>206.7</v>
      </c>
      <c r="C614" s="228">
        <v>3.09</v>
      </c>
      <c r="D614" s="228">
        <v>180</v>
      </c>
      <c r="E614" s="228">
        <v>2.1</v>
      </c>
      <c r="F614" s="228">
        <v>-26.699999999999989</v>
      </c>
      <c r="G614" s="228">
        <v>-0.98999999999999977</v>
      </c>
    </row>
    <row r="615" spans="1:7">
      <c r="A615" s="228" t="s">
        <v>1327</v>
      </c>
      <c r="B615" s="228">
        <v>141</v>
      </c>
      <c r="C615" s="228">
        <v>2.2000000000000002</v>
      </c>
      <c r="D615" s="228">
        <v>216</v>
      </c>
      <c r="E615" s="228">
        <v>2.64</v>
      </c>
      <c r="F615" s="228">
        <v>75</v>
      </c>
      <c r="G615" s="228">
        <v>0.43999999999999995</v>
      </c>
    </row>
    <row r="616" spans="1:7">
      <c r="A616" s="228" t="s">
        <v>1328</v>
      </c>
      <c r="B616" s="228">
        <v>279.3</v>
      </c>
      <c r="C616" s="228">
        <v>4.34</v>
      </c>
      <c r="D616" s="228">
        <v>324</v>
      </c>
      <c r="E616" s="228">
        <v>3.96</v>
      </c>
      <c r="F616" s="228">
        <v>44.699999999999989</v>
      </c>
      <c r="G616" s="228">
        <v>-0.37999999999999989</v>
      </c>
    </row>
    <row r="617" spans="1:7">
      <c r="A617" s="228" t="s">
        <v>1329</v>
      </c>
      <c r="B617" s="228">
        <v>401.2</v>
      </c>
      <c r="C617" s="228">
        <v>5.2675880000000008</v>
      </c>
      <c r="D617" s="228">
        <v>480</v>
      </c>
      <c r="E617" s="228">
        <v>6.48</v>
      </c>
      <c r="F617" s="228">
        <v>78.800000000000011</v>
      </c>
      <c r="G617" s="228">
        <v>1.2124119999999996</v>
      </c>
    </row>
    <row r="618" spans="1:7">
      <c r="A618" s="228" t="s">
        <v>1330</v>
      </c>
      <c r="B618" s="228">
        <v>125</v>
      </c>
      <c r="C618" s="228">
        <v>1.48</v>
      </c>
      <c r="D618" s="228">
        <v>82</v>
      </c>
      <c r="E618" s="228">
        <v>0.5</v>
      </c>
      <c r="F618" s="228">
        <v>-43</v>
      </c>
      <c r="G618" s="228">
        <v>-0.98</v>
      </c>
    </row>
    <row r="619" spans="1:7">
      <c r="A619" s="228" t="s">
        <v>1331</v>
      </c>
      <c r="B619" s="228">
        <v>147.30000000000001</v>
      </c>
      <c r="C619" s="228">
        <v>2.34</v>
      </c>
      <c r="D619" s="228">
        <v>180</v>
      </c>
      <c r="E619" s="228">
        <v>2.1</v>
      </c>
      <c r="F619" s="228">
        <v>32.699999999999989</v>
      </c>
      <c r="G619" s="228">
        <v>-0.23999999999999977</v>
      </c>
    </row>
    <row r="620" spans="1:7">
      <c r="A620" s="228" t="s">
        <v>1332</v>
      </c>
      <c r="B620" s="228">
        <v>194</v>
      </c>
      <c r="C620" s="228">
        <v>1.8080799999999999</v>
      </c>
      <c r="D620" s="228">
        <v>180</v>
      </c>
      <c r="E620" s="228">
        <v>2.1</v>
      </c>
      <c r="F620" s="228">
        <v>-14</v>
      </c>
      <c r="G620" s="228">
        <v>0.29192000000000018</v>
      </c>
    </row>
    <row r="621" spans="1:7">
      <c r="A621" s="228" t="s">
        <v>1333</v>
      </c>
      <c r="B621" s="228">
        <v>517</v>
      </c>
      <c r="C621" s="228">
        <v>7.4612410000000011</v>
      </c>
      <c r="D621" s="228">
        <v>640</v>
      </c>
      <c r="E621" s="228">
        <v>8.64</v>
      </c>
      <c r="F621" s="228">
        <v>123</v>
      </c>
      <c r="G621" s="228">
        <v>1.1787589999999994</v>
      </c>
    </row>
    <row r="622" spans="1:7">
      <c r="A622" s="228" t="s">
        <v>1334</v>
      </c>
      <c r="B622" s="228">
        <v>290.5</v>
      </c>
      <c r="C622" s="228">
        <v>4.1501460000000003</v>
      </c>
      <c r="D622" s="228">
        <v>324</v>
      </c>
      <c r="E622" s="228">
        <v>3.96</v>
      </c>
      <c r="F622" s="228">
        <v>33.5</v>
      </c>
      <c r="G622" s="228">
        <v>-0.19014600000000037</v>
      </c>
    </row>
    <row r="623" spans="1:7">
      <c r="A623" s="228" t="s">
        <v>1335</v>
      </c>
      <c r="B623" s="228">
        <v>168.5</v>
      </c>
      <c r="C623" s="228">
        <v>3.8499999999999996</v>
      </c>
      <c r="D623" s="228">
        <v>180</v>
      </c>
      <c r="E623" s="228">
        <v>2.1</v>
      </c>
      <c r="F623" s="228">
        <v>11.5</v>
      </c>
      <c r="G623" s="228">
        <v>-1.7499999999999996</v>
      </c>
    </row>
    <row r="624" spans="1:7">
      <c r="A624" s="228" t="s">
        <v>1336</v>
      </c>
      <c r="B624" s="228">
        <v>166</v>
      </c>
      <c r="C624" s="228">
        <v>1.3534999999999999</v>
      </c>
      <c r="D624" s="228">
        <v>180</v>
      </c>
      <c r="E624" s="228">
        <v>2.1</v>
      </c>
      <c r="F624" s="228">
        <v>14</v>
      </c>
      <c r="G624" s="228">
        <v>0.74650000000000016</v>
      </c>
    </row>
    <row r="625" spans="1:7">
      <c r="A625" s="228" t="s">
        <v>1337</v>
      </c>
      <c r="B625" s="228">
        <v>259.5</v>
      </c>
      <c r="C625" s="228">
        <v>4.29</v>
      </c>
      <c r="D625" s="228">
        <v>336</v>
      </c>
      <c r="E625" s="228">
        <v>4.62</v>
      </c>
      <c r="F625" s="228">
        <v>76.5</v>
      </c>
      <c r="G625" s="228">
        <v>0.33000000000000007</v>
      </c>
    </row>
    <row r="626" spans="1:7">
      <c r="A626" s="228" t="s">
        <v>1338</v>
      </c>
      <c r="B626" s="228">
        <v>158.80000000000001</v>
      </c>
      <c r="C626" s="228">
        <v>2.9600000000000009</v>
      </c>
      <c r="D626" s="228">
        <v>216</v>
      </c>
      <c r="E626" s="228">
        <v>2.64</v>
      </c>
      <c r="F626" s="228">
        <v>57.199999999999989</v>
      </c>
      <c r="G626" s="228">
        <v>-0.32000000000000073</v>
      </c>
    </row>
    <row r="627" spans="1:7">
      <c r="A627" s="228" t="s">
        <v>1339</v>
      </c>
      <c r="B627" s="228">
        <v>147.30000000000001</v>
      </c>
      <c r="C627" s="228">
        <v>2.34</v>
      </c>
      <c r="D627" s="228">
        <v>180</v>
      </c>
      <c r="E627" s="228">
        <v>2.1</v>
      </c>
      <c r="F627" s="228">
        <v>32.699999999999989</v>
      </c>
      <c r="G627" s="228">
        <v>-0.23999999999999977</v>
      </c>
    </row>
    <row r="628" spans="1:7">
      <c r="A628" s="228" t="s">
        <v>1340</v>
      </c>
      <c r="B628" s="228">
        <v>400.5</v>
      </c>
      <c r="C628" s="228">
        <v>7.1300000000000017</v>
      </c>
      <c r="D628" s="228">
        <v>480</v>
      </c>
      <c r="E628" s="228">
        <v>6.48</v>
      </c>
      <c r="F628" s="228">
        <v>79.5</v>
      </c>
      <c r="G628" s="228">
        <v>-0.65000000000000124</v>
      </c>
    </row>
    <row r="629" spans="1:7">
      <c r="A629" s="228" t="s">
        <v>1341</v>
      </c>
      <c r="B629" s="228">
        <v>202.5</v>
      </c>
      <c r="C629" s="228">
        <v>3.3899999999999997</v>
      </c>
      <c r="D629" s="228">
        <v>240</v>
      </c>
      <c r="E629" s="228">
        <v>2.8</v>
      </c>
      <c r="F629" s="228">
        <v>37.5</v>
      </c>
      <c r="G629" s="228">
        <v>-0.58999999999999986</v>
      </c>
    </row>
    <row r="630" spans="1:7">
      <c r="A630" s="228" t="s">
        <v>1342</v>
      </c>
      <c r="B630" s="228">
        <v>340.7</v>
      </c>
      <c r="C630" s="228">
        <v>4.96</v>
      </c>
      <c r="D630" s="228">
        <v>480</v>
      </c>
      <c r="E630" s="228">
        <v>6.48</v>
      </c>
      <c r="F630" s="228">
        <v>139.30000000000001</v>
      </c>
      <c r="G630" s="228">
        <v>1.5200000000000005</v>
      </c>
    </row>
    <row r="631" spans="1:7">
      <c r="A631" s="228" t="s">
        <v>1343</v>
      </c>
      <c r="B631" s="228">
        <v>222</v>
      </c>
      <c r="C631" s="228">
        <v>2.6975879999999997</v>
      </c>
      <c r="D631" s="228">
        <v>324</v>
      </c>
      <c r="E631" s="228">
        <v>3.96</v>
      </c>
      <c r="F631" s="228">
        <v>102</v>
      </c>
      <c r="G631" s="228">
        <v>1.2624120000000003</v>
      </c>
    </row>
    <row r="632" spans="1:7">
      <c r="A632" s="228" t="s">
        <v>1344</v>
      </c>
      <c r="B632" s="228">
        <v>147.30000000000001</v>
      </c>
      <c r="C632" s="228">
        <v>2.34</v>
      </c>
      <c r="D632" s="228">
        <v>180</v>
      </c>
      <c r="E632" s="228">
        <v>2.1</v>
      </c>
      <c r="F632" s="228">
        <v>32.699999999999989</v>
      </c>
      <c r="G632" s="228">
        <v>-0.23999999999999977</v>
      </c>
    </row>
    <row r="633" spans="1:7">
      <c r="A633" s="228" t="s">
        <v>1345</v>
      </c>
      <c r="B633" s="228">
        <v>264.60000000000002</v>
      </c>
      <c r="C633" s="228">
        <v>4.21</v>
      </c>
      <c r="D633" s="228">
        <v>240</v>
      </c>
      <c r="E633" s="228">
        <v>2.8</v>
      </c>
      <c r="F633" s="228">
        <v>-24.600000000000023</v>
      </c>
      <c r="G633" s="228">
        <v>-1.4100000000000001</v>
      </c>
    </row>
    <row r="634" spans="1:7">
      <c r="A634" s="228" t="s">
        <v>1346</v>
      </c>
      <c r="B634" s="228">
        <v>207</v>
      </c>
      <c r="C634" s="228">
        <v>3.13</v>
      </c>
      <c r="D634" s="228">
        <v>180</v>
      </c>
      <c r="E634" s="228">
        <v>2.1</v>
      </c>
      <c r="F634" s="228">
        <v>-27</v>
      </c>
      <c r="G634" s="228">
        <v>-1.0299999999999998</v>
      </c>
    </row>
    <row r="635" spans="1:7">
      <c r="A635" s="228" t="s">
        <v>1347</v>
      </c>
      <c r="B635" s="228">
        <v>239</v>
      </c>
      <c r="C635" s="228">
        <v>4.0999999999999996</v>
      </c>
      <c r="D635" s="228">
        <v>336</v>
      </c>
      <c r="E635" s="228">
        <v>4.62</v>
      </c>
      <c r="F635" s="228">
        <v>97</v>
      </c>
      <c r="G635" s="228">
        <v>0.52000000000000046</v>
      </c>
    </row>
    <row r="636" spans="1:7">
      <c r="A636" s="228" t="s">
        <v>1348</v>
      </c>
      <c r="B636" s="228">
        <v>248.5</v>
      </c>
      <c r="C636" s="228">
        <v>3.8419999999999996</v>
      </c>
      <c r="D636" s="228">
        <v>336</v>
      </c>
      <c r="E636" s="228">
        <v>4.62</v>
      </c>
      <c r="F636" s="228">
        <v>87.5</v>
      </c>
      <c r="G636" s="228">
        <v>0.77800000000000047</v>
      </c>
    </row>
    <row r="637" spans="1:7">
      <c r="A637" s="228" t="s">
        <v>1349</v>
      </c>
      <c r="B637" s="228">
        <v>222.2</v>
      </c>
      <c r="C637" s="228">
        <v>3.4</v>
      </c>
      <c r="D637" s="228">
        <v>180</v>
      </c>
      <c r="E637" s="228">
        <v>2.1</v>
      </c>
      <c r="F637" s="228">
        <v>-42.199999999999989</v>
      </c>
      <c r="G637" s="228">
        <v>-1.2999999999999998</v>
      </c>
    </row>
    <row r="638" spans="1:7">
      <c r="A638" s="228" t="s">
        <v>1350</v>
      </c>
      <c r="B638" s="228">
        <v>208.5</v>
      </c>
      <c r="C638" s="228">
        <v>2.7101459999999995</v>
      </c>
      <c r="D638" s="228">
        <v>324</v>
      </c>
      <c r="E638" s="228">
        <v>3.96</v>
      </c>
      <c r="F638" s="228">
        <v>115.5</v>
      </c>
      <c r="G638" s="228">
        <v>1.2498540000000005</v>
      </c>
    </row>
    <row r="639" spans="1:7">
      <c r="A639" s="228" t="s">
        <v>1351</v>
      </c>
      <c r="B639" s="228">
        <v>229.5</v>
      </c>
      <c r="C639" s="228">
        <v>2.9090259999999999</v>
      </c>
      <c r="D639" s="228">
        <v>324</v>
      </c>
      <c r="E639" s="228">
        <v>3.96</v>
      </c>
      <c r="F639" s="228">
        <v>94.5</v>
      </c>
      <c r="G639" s="228">
        <v>1.0509740000000001</v>
      </c>
    </row>
    <row r="640" spans="1:7">
      <c r="A640" s="228" t="s">
        <v>1352</v>
      </c>
      <c r="B640" s="228">
        <v>505</v>
      </c>
      <c r="C640" s="228">
        <v>6.3730359999999999</v>
      </c>
      <c r="D640" s="228">
        <v>480</v>
      </c>
      <c r="E640" s="228">
        <v>6.48</v>
      </c>
      <c r="F640" s="228">
        <v>-25</v>
      </c>
      <c r="G640" s="228">
        <v>0.1069640000000005</v>
      </c>
    </row>
    <row r="641" spans="1:7">
      <c r="A641" s="228" t="s">
        <v>1353</v>
      </c>
      <c r="B641" s="228">
        <v>337.8</v>
      </c>
      <c r="C641" s="228">
        <v>5.2799999999999994</v>
      </c>
      <c r="D641" s="228">
        <v>324</v>
      </c>
      <c r="E641" s="228">
        <v>3.96</v>
      </c>
      <c r="F641" s="228">
        <v>-13.800000000000011</v>
      </c>
      <c r="G641" s="228">
        <v>-1.3199999999999994</v>
      </c>
    </row>
    <row r="642" spans="1:7">
      <c r="A642" s="228" t="s">
        <v>1354</v>
      </c>
      <c r="B642" s="228">
        <v>322.7</v>
      </c>
      <c r="C642" s="228">
        <v>4.8656000000000006</v>
      </c>
      <c r="D642" s="228">
        <v>336</v>
      </c>
      <c r="E642" s="228">
        <v>4.62</v>
      </c>
      <c r="F642" s="228">
        <v>13.300000000000011</v>
      </c>
      <c r="G642" s="228">
        <v>-0.24560000000000048</v>
      </c>
    </row>
    <row r="643" spans="1:7">
      <c r="A643" s="228" t="s">
        <v>1355</v>
      </c>
      <c r="B643" s="228">
        <v>415.4</v>
      </c>
      <c r="C643" s="228">
        <v>6.73</v>
      </c>
      <c r="D643" s="228">
        <v>336</v>
      </c>
      <c r="E643" s="228">
        <v>4.62</v>
      </c>
      <c r="F643" s="228">
        <v>-79.399999999999977</v>
      </c>
      <c r="G643" s="228">
        <v>-2.1100000000000003</v>
      </c>
    </row>
    <row r="644" spans="1:7">
      <c r="A644" s="228" t="s">
        <v>1356</v>
      </c>
      <c r="B644" s="228">
        <v>301.5</v>
      </c>
      <c r="C644" s="228">
        <v>4.8038400000000001</v>
      </c>
      <c r="D644" s="228">
        <v>324</v>
      </c>
      <c r="E644" s="228">
        <v>3.96</v>
      </c>
      <c r="F644" s="228">
        <v>22.5</v>
      </c>
      <c r="G644" s="228">
        <v>-0.84384000000000015</v>
      </c>
    </row>
    <row r="645" spans="1:7">
      <c r="A645" s="228" t="s">
        <v>1357</v>
      </c>
      <c r="B645" s="228">
        <v>229.5</v>
      </c>
      <c r="C645" s="228">
        <v>3.032</v>
      </c>
      <c r="D645" s="228">
        <v>279</v>
      </c>
      <c r="E645" s="228">
        <v>3.2700000000000005</v>
      </c>
      <c r="F645" s="228">
        <v>49.5</v>
      </c>
      <c r="G645" s="228">
        <v>0.23800000000000043</v>
      </c>
    </row>
    <row r="646" spans="1:7">
      <c r="A646" s="228" t="s">
        <v>1358</v>
      </c>
      <c r="B646" s="228">
        <v>237</v>
      </c>
      <c r="C646" s="228">
        <v>3.69</v>
      </c>
      <c r="D646" s="228">
        <v>180</v>
      </c>
      <c r="E646" s="228">
        <v>2.1</v>
      </c>
      <c r="F646" s="228">
        <v>-57</v>
      </c>
      <c r="G646" s="228">
        <v>-1.5899999999999999</v>
      </c>
    </row>
    <row r="647" spans="1:7">
      <c r="A647" s="228" t="s">
        <v>1359</v>
      </c>
      <c r="B647" s="228">
        <v>223.5</v>
      </c>
      <c r="C647" s="228">
        <v>3.1799999999999997</v>
      </c>
      <c r="D647" s="228">
        <v>324</v>
      </c>
      <c r="E647" s="228">
        <v>3.96</v>
      </c>
      <c r="F647" s="228">
        <v>100.5</v>
      </c>
      <c r="G647" s="228">
        <v>0.78000000000000025</v>
      </c>
    </row>
    <row r="648" spans="1:7">
      <c r="A648" s="228" t="s">
        <v>1360</v>
      </c>
      <c r="B648" s="228">
        <v>253.5</v>
      </c>
      <c r="C648" s="228">
        <v>3.0701459999999998</v>
      </c>
      <c r="D648" s="228">
        <v>324</v>
      </c>
      <c r="E648" s="228">
        <v>3.96</v>
      </c>
      <c r="F648" s="228">
        <v>70.5</v>
      </c>
      <c r="G648" s="228">
        <v>0.88985400000000014</v>
      </c>
    </row>
    <row r="649" spans="1:7">
      <c r="A649" s="228" t="s">
        <v>1361</v>
      </c>
      <c r="B649" s="228">
        <v>126</v>
      </c>
      <c r="C649" s="228">
        <v>1.2800000000000002</v>
      </c>
      <c r="D649" s="228">
        <v>180</v>
      </c>
      <c r="E649" s="228">
        <v>2.1</v>
      </c>
      <c r="F649" s="228">
        <v>54</v>
      </c>
      <c r="G649" s="228">
        <v>0.81999999999999984</v>
      </c>
    </row>
    <row r="650" spans="1:7">
      <c r="A650" s="228" t="s">
        <v>1362</v>
      </c>
      <c r="B650" s="228">
        <v>180</v>
      </c>
      <c r="C650" s="228">
        <v>2.3699999999999997</v>
      </c>
      <c r="D650" s="228">
        <v>324</v>
      </c>
      <c r="E650" s="228">
        <v>3.96</v>
      </c>
      <c r="F650" s="228">
        <v>144</v>
      </c>
      <c r="G650" s="228">
        <v>1.5900000000000003</v>
      </c>
    </row>
    <row r="651" spans="1:7">
      <c r="A651" s="228" t="s">
        <v>1363</v>
      </c>
      <c r="B651" s="228">
        <v>197.5</v>
      </c>
      <c r="C651" s="228">
        <v>2.9399999999999995</v>
      </c>
      <c r="D651" s="228">
        <v>180</v>
      </c>
      <c r="E651" s="228">
        <v>2.1</v>
      </c>
      <c r="F651" s="228">
        <v>-17.5</v>
      </c>
      <c r="G651" s="228">
        <v>-0.83999999999999941</v>
      </c>
    </row>
    <row r="652" spans="1:7">
      <c r="A652" s="228" t="s">
        <v>1364</v>
      </c>
      <c r="B652" s="228">
        <v>372.2</v>
      </c>
      <c r="C652" s="228">
        <v>5.5839999999999996</v>
      </c>
      <c r="D652" s="228">
        <v>336</v>
      </c>
      <c r="E652" s="228">
        <v>4.62</v>
      </c>
      <c r="F652" s="228">
        <v>-36.199999999999989</v>
      </c>
      <c r="G652" s="228">
        <v>-0.96399999999999952</v>
      </c>
    </row>
    <row r="653" spans="1:7">
      <c r="A653" s="228" t="s">
        <v>1365</v>
      </c>
      <c r="B653" s="228">
        <v>307</v>
      </c>
      <c r="C653" s="228">
        <v>4.4653999999999998</v>
      </c>
      <c r="D653" s="228">
        <v>324</v>
      </c>
      <c r="E653" s="228">
        <v>3.96</v>
      </c>
      <c r="F653" s="228">
        <v>17</v>
      </c>
      <c r="G653" s="228">
        <v>-0.50539999999999985</v>
      </c>
    </row>
    <row r="654" spans="1:7">
      <c r="A654" s="228" t="s">
        <v>1366</v>
      </c>
      <c r="B654" s="228">
        <v>294.3</v>
      </c>
      <c r="C654" s="228">
        <v>5.15</v>
      </c>
      <c r="D654" s="228">
        <v>480</v>
      </c>
      <c r="E654" s="228">
        <v>6.48</v>
      </c>
      <c r="F654" s="228">
        <v>185.7</v>
      </c>
      <c r="G654" s="228">
        <v>1.33</v>
      </c>
    </row>
    <row r="655" spans="1:7">
      <c r="A655" s="228" t="s">
        <v>1367</v>
      </c>
      <c r="B655" s="228">
        <v>211.8</v>
      </c>
      <c r="C655" s="228">
        <v>2.7067639999999997</v>
      </c>
      <c r="D655" s="228">
        <v>324</v>
      </c>
      <c r="E655" s="228">
        <v>3.96</v>
      </c>
      <c r="F655" s="228">
        <v>112.19999999999999</v>
      </c>
      <c r="G655" s="228">
        <v>1.2532360000000002</v>
      </c>
    </row>
    <row r="656" spans="1:7">
      <c r="A656" s="228" t="s">
        <v>1368</v>
      </c>
      <c r="B656" s="228">
        <v>360</v>
      </c>
      <c r="C656" s="228">
        <v>5.8196950000000003</v>
      </c>
      <c r="D656" s="228">
        <v>324</v>
      </c>
      <c r="E656" s="228">
        <v>3.96</v>
      </c>
      <c r="F656" s="228">
        <v>-36</v>
      </c>
      <c r="G656" s="228">
        <v>-1.8596950000000003</v>
      </c>
    </row>
    <row r="657" spans="1:7">
      <c r="A657" s="228" t="s">
        <v>1369</v>
      </c>
      <c r="B657" s="228">
        <v>146.69999999999999</v>
      </c>
      <c r="C657" s="228">
        <v>2.5200000000000005</v>
      </c>
      <c r="D657" s="228">
        <v>180</v>
      </c>
      <c r="E657" s="228">
        <v>2.1</v>
      </c>
      <c r="F657" s="228">
        <v>33.300000000000011</v>
      </c>
      <c r="G657" s="228">
        <v>-0.42000000000000037</v>
      </c>
    </row>
    <row r="658" spans="1:7">
      <c r="A658" s="228" t="s">
        <v>1370</v>
      </c>
      <c r="B658" s="228">
        <v>384.5</v>
      </c>
      <c r="C658" s="228">
        <v>5.559196</v>
      </c>
      <c r="D658" s="228">
        <v>480</v>
      </c>
      <c r="E658" s="228">
        <v>6.48</v>
      </c>
      <c r="F658" s="228">
        <v>95.5</v>
      </c>
      <c r="G658" s="228">
        <v>0.9208040000000004</v>
      </c>
    </row>
    <row r="659" spans="1:7">
      <c r="A659" s="228" t="s">
        <v>1371</v>
      </c>
      <c r="B659" s="228">
        <v>208.5</v>
      </c>
      <c r="C659" s="228">
        <v>2.7101459999999995</v>
      </c>
      <c r="D659" s="228">
        <v>324</v>
      </c>
      <c r="E659" s="228">
        <v>3.96</v>
      </c>
      <c r="F659" s="228">
        <v>115.5</v>
      </c>
      <c r="G659" s="228">
        <v>1.2498540000000005</v>
      </c>
    </row>
    <row r="660" spans="1:7">
      <c r="A660" s="228" t="s">
        <v>1372</v>
      </c>
      <c r="B660" s="228">
        <v>313.7</v>
      </c>
      <c r="C660" s="228">
        <v>5.5300000000000011</v>
      </c>
      <c r="D660" s="228">
        <v>324</v>
      </c>
      <c r="E660" s="228">
        <v>3.96</v>
      </c>
      <c r="F660" s="228">
        <v>10.300000000000011</v>
      </c>
      <c r="G660" s="228">
        <v>-1.5700000000000012</v>
      </c>
    </row>
    <row r="661" spans="1:7">
      <c r="A661" s="228" t="s">
        <v>1373</v>
      </c>
      <c r="B661" s="228">
        <v>258</v>
      </c>
      <c r="C661" s="228">
        <v>2.9535389999999997</v>
      </c>
      <c r="D661" s="228">
        <v>324</v>
      </c>
      <c r="E661" s="228">
        <v>3.96</v>
      </c>
      <c r="F661" s="228">
        <v>66</v>
      </c>
      <c r="G661" s="228">
        <v>1.0064610000000003</v>
      </c>
    </row>
    <row r="662" spans="1:7">
      <c r="A662" s="228" t="s">
        <v>1374</v>
      </c>
      <c r="B662" s="228">
        <v>225.9</v>
      </c>
      <c r="C662" s="228">
        <v>4.1099999999999994</v>
      </c>
      <c r="D662" s="228">
        <v>324</v>
      </c>
      <c r="E662" s="228">
        <v>3.96</v>
      </c>
      <c r="F662" s="228">
        <v>98.1</v>
      </c>
      <c r="G662" s="228">
        <v>-0.14999999999999947</v>
      </c>
    </row>
    <row r="663" spans="1:7">
      <c r="A663" s="228" t="s">
        <v>1375</v>
      </c>
      <c r="B663" s="228">
        <v>237</v>
      </c>
      <c r="C663" s="228">
        <v>3.69</v>
      </c>
      <c r="D663" s="228">
        <v>180</v>
      </c>
      <c r="E663" s="228">
        <v>2.1</v>
      </c>
      <c r="F663" s="228">
        <v>-57</v>
      </c>
      <c r="G663" s="228">
        <v>-1.5899999999999999</v>
      </c>
    </row>
    <row r="664" spans="1:7">
      <c r="A664" s="228" t="s">
        <v>1376</v>
      </c>
      <c r="B664" s="228">
        <v>282.3</v>
      </c>
      <c r="C664" s="228">
        <v>4.08</v>
      </c>
      <c r="D664" s="228">
        <v>324</v>
      </c>
      <c r="E664" s="228">
        <v>3.96</v>
      </c>
      <c r="F664" s="228">
        <v>41.699999999999989</v>
      </c>
      <c r="G664" s="228">
        <v>-0.12000000000000011</v>
      </c>
    </row>
    <row r="665" spans="1:7">
      <c r="A665" s="228" t="s">
        <v>1377</v>
      </c>
      <c r="B665" s="228">
        <v>541.5</v>
      </c>
      <c r="C665" s="228">
        <v>8.6760000000000019</v>
      </c>
      <c r="D665" s="228">
        <v>336</v>
      </c>
      <c r="E665" s="228">
        <v>4.62</v>
      </c>
      <c r="F665" s="228">
        <v>-205.5</v>
      </c>
      <c r="G665" s="228">
        <v>-4.0560000000000018</v>
      </c>
    </row>
    <row r="666" spans="1:7">
      <c r="A666" s="228" t="s">
        <v>1378</v>
      </c>
      <c r="B666" s="228">
        <v>319.39999999999998</v>
      </c>
      <c r="C666" s="228">
        <v>6.45</v>
      </c>
      <c r="D666" s="228">
        <v>324</v>
      </c>
      <c r="E666" s="228">
        <v>3.96</v>
      </c>
      <c r="F666" s="228">
        <v>4.6000000000000227</v>
      </c>
      <c r="G666" s="228">
        <v>-2.4900000000000002</v>
      </c>
    </row>
    <row r="667" spans="1:7">
      <c r="A667" s="228" t="s">
        <v>1379</v>
      </c>
      <c r="B667" s="228">
        <v>227.2</v>
      </c>
      <c r="C667" s="228">
        <v>2.7199999999999998</v>
      </c>
      <c r="D667" s="228">
        <v>279</v>
      </c>
      <c r="E667" s="228">
        <v>3.2700000000000005</v>
      </c>
      <c r="F667" s="228">
        <v>51.800000000000011</v>
      </c>
      <c r="G667" s="228">
        <v>0.55000000000000071</v>
      </c>
    </row>
    <row r="668" spans="1:7">
      <c r="A668" s="228" t="s">
        <v>1380</v>
      </c>
      <c r="B668" s="228">
        <v>150</v>
      </c>
      <c r="C668" s="228">
        <v>1.5099999999999998</v>
      </c>
      <c r="D668" s="228">
        <v>123</v>
      </c>
      <c r="E668" s="228">
        <v>0.75</v>
      </c>
      <c r="F668" s="228">
        <v>-27</v>
      </c>
      <c r="G668" s="228">
        <v>-0.75999999999999979</v>
      </c>
    </row>
    <row r="669" spans="1:7">
      <c r="A669" s="228" t="s">
        <v>1381</v>
      </c>
      <c r="B669" s="228">
        <v>143.5</v>
      </c>
      <c r="C669" s="228">
        <v>2.6</v>
      </c>
      <c r="D669" s="228">
        <v>216</v>
      </c>
      <c r="E669" s="228">
        <v>2.64</v>
      </c>
      <c r="F669" s="228">
        <v>72.5</v>
      </c>
      <c r="G669" s="228">
        <v>4.0000000000000036E-2</v>
      </c>
    </row>
    <row r="670" spans="1:7">
      <c r="A670" s="228" t="s">
        <v>1382</v>
      </c>
      <c r="B670" s="228">
        <v>108</v>
      </c>
      <c r="C670" s="228">
        <v>1.6800000000000002</v>
      </c>
      <c r="D670" s="228">
        <v>180</v>
      </c>
      <c r="E670" s="228">
        <v>2.1</v>
      </c>
      <c r="F670" s="228">
        <v>72</v>
      </c>
      <c r="G670" s="228">
        <v>0.41999999999999993</v>
      </c>
    </row>
    <row r="671" spans="1:7">
      <c r="A671" s="228" t="s">
        <v>1383</v>
      </c>
      <c r="B671" s="228">
        <v>286.7</v>
      </c>
      <c r="C671" s="228">
        <v>4.75</v>
      </c>
      <c r="D671" s="228">
        <v>324</v>
      </c>
      <c r="E671" s="228">
        <v>3.96</v>
      </c>
      <c r="F671" s="228">
        <v>37.300000000000011</v>
      </c>
      <c r="G671" s="228">
        <v>-0.79</v>
      </c>
    </row>
    <row r="672" spans="1:7">
      <c r="A672" s="228" t="s">
        <v>1384</v>
      </c>
      <c r="B672" s="228">
        <v>122.8</v>
      </c>
      <c r="C672" s="228">
        <v>1.94</v>
      </c>
      <c r="D672" s="228">
        <v>224</v>
      </c>
      <c r="E672" s="228">
        <v>3.08</v>
      </c>
      <c r="F672" s="228">
        <v>101.2</v>
      </c>
      <c r="G672" s="228">
        <v>1.1400000000000001</v>
      </c>
    </row>
    <row r="673" spans="1:7">
      <c r="A673" s="228" t="s">
        <v>1385</v>
      </c>
      <c r="B673" s="228">
        <v>175.5</v>
      </c>
      <c r="C673" s="228">
        <v>3.8999999999999995</v>
      </c>
      <c r="D673" s="228">
        <v>180</v>
      </c>
      <c r="E673" s="228">
        <v>2.1</v>
      </c>
      <c r="F673" s="228">
        <v>4.5</v>
      </c>
      <c r="G673" s="228">
        <v>-1.7999999999999994</v>
      </c>
    </row>
    <row r="674" spans="1:7">
      <c r="A674" s="228" t="s">
        <v>1386</v>
      </c>
      <c r="B674" s="228">
        <v>324.5</v>
      </c>
      <c r="C674" s="228">
        <v>4.6800000000000006</v>
      </c>
      <c r="D674" s="228">
        <v>180</v>
      </c>
      <c r="E674" s="228">
        <v>2.1</v>
      </c>
      <c r="F674" s="228">
        <v>-144.5</v>
      </c>
      <c r="G674" s="228">
        <v>-2.5800000000000005</v>
      </c>
    </row>
    <row r="675" spans="1:7">
      <c r="A675" s="228" t="s">
        <v>1387</v>
      </c>
      <c r="B675" s="228">
        <v>160</v>
      </c>
      <c r="C675" s="228">
        <v>1.2480799999999999</v>
      </c>
      <c r="D675" s="228">
        <v>180</v>
      </c>
      <c r="E675" s="228">
        <v>2.1</v>
      </c>
      <c r="F675" s="228">
        <v>20</v>
      </c>
      <c r="G675" s="228">
        <v>0.85192000000000023</v>
      </c>
    </row>
    <row r="676" spans="1:7">
      <c r="A676" s="228" t="s">
        <v>1388</v>
      </c>
      <c r="B676" s="228">
        <v>332.5</v>
      </c>
      <c r="C676" s="228">
        <v>4.8502500000000008</v>
      </c>
      <c r="D676" s="228">
        <v>480</v>
      </c>
      <c r="E676" s="228">
        <v>6.48</v>
      </c>
      <c r="F676" s="228">
        <v>147.5</v>
      </c>
      <c r="G676" s="228">
        <v>1.6297499999999996</v>
      </c>
    </row>
    <row r="677" spans="1:7">
      <c r="A677" s="228" t="s">
        <v>1389</v>
      </c>
      <c r="B677" s="228">
        <v>235.5</v>
      </c>
      <c r="C677" s="228">
        <v>4.47</v>
      </c>
      <c r="D677" s="228">
        <v>180</v>
      </c>
      <c r="E677" s="228">
        <v>2.1</v>
      </c>
      <c r="F677" s="228">
        <v>-55.5</v>
      </c>
      <c r="G677" s="228">
        <v>-2.3699999999999997</v>
      </c>
    </row>
    <row r="678" spans="1:7">
      <c r="A678" s="228" t="s">
        <v>1390</v>
      </c>
      <c r="B678" s="228">
        <v>442.6</v>
      </c>
      <c r="C678" s="228">
        <v>5.5219999999999994</v>
      </c>
      <c r="D678" s="228">
        <v>480</v>
      </c>
      <c r="E678" s="228">
        <v>6.48</v>
      </c>
      <c r="F678" s="228">
        <v>37.399999999999977</v>
      </c>
      <c r="G678" s="228">
        <v>0.95800000000000107</v>
      </c>
    </row>
    <row r="679" spans="1:7">
      <c r="A679" s="228" t="s">
        <v>1391</v>
      </c>
      <c r="B679" s="228">
        <v>200</v>
      </c>
      <c r="C679" s="228">
        <v>1.7035</v>
      </c>
      <c r="D679" s="228">
        <v>180</v>
      </c>
      <c r="E679" s="228">
        <v>2.1</v>
      </c>
      <c r="F679" s="228">
        <v>-20</v>
      </c>
      <c r="G679" s="228">
        <v>0.39650000000000007</v>
      </c>
    </row>
    <row r="680" spans="1:7">
      <c r="A680" s="228" t="s">
        <v>1392</v>
      </c>
      <c r="B680" s="228">
        <v>395.4</v>
      </c>
      <c r="C680" s="228">
        <v>6.47</v>
      </c>
      <c r="D680" s="228">
        <v>324</v>
      </c>
      <c r="E680" s="228">
        <v>3.96</v>
      </c>
      <c r="F680" s="228">
        <v>-71.399999999999977</v>
      </c>
      <c r="G680" s="228">
        <v>-2.5099999999999998</v>
      </c>
    </row>
    <row r="681" spans="1:7">
      <c r="A681" s="228" t="s">
        <v>1393</v>
      </c>
      <c r="B681" s="228">
        <v>308.8</v>
      </c>
      <c r="C681" s="228">
        <v>4.49641</v>
      </c>
      <c r="D681" s="228">
        <v>324</v>
      </c>
      <c r="E681" s="228">
        <v>3.96</v>
      </c>
      <c r="F681" s="228">
        <v>15.199999999999989</v>
      </c>
      <c r="G681" s="228">
        <v>-0.53641000000000005</v>
      </c>
    </row>
    <row r="682" spans="1:7">
      <c r="A682" s="228" t="s">
        <v>1394</v>
      </c>
      <c r="B682" s="228">
        <v>582.70000000000005</v>
      </c>
      <c r="C682" s="228">
        <v>8.7371510000000008</v>
      </c>
      <c r="D682" s="228">
        <v>480</v>
      </c>
      <c r="E682" s="228">
        <v>6.48</v>
      </c>
      <c r="F682" s="228">
        <v>-102.70000000000005</v>
      </c>
      <c r="G682" s="228">
        <v>-2.2571510000000004</v>
      </c>
    </row>
    <row r="683" spans="1:7">
      <c r="A683" s="228" t="s">
        <v>1395</v>
      </c>
      <c r="B683" s="228">
        <v>205.5</v>
      </c>
      <c r="C683" s="228">
        <v>4.2299999999999995</v>
      </c>
      <c r="D683" s="228">
        <v>180</v>
      </c>
      <c r="E683" s="228">
        <v>2.1</v>
      </c>
      <c r="F683" s="228">
        <v>-25.5</v>
      </c>
      <c r="G683" s="228">
        <v>-2.1299999999999994</v>
      </c>
    </row>
    <row r="684" spans="1:7">
      <c r="A684" s="228" t="s">
        <v>1396</v>
      </c>
      <c r="B684" s="228">
        <v>293</v>
      </c>
      <c r="C684" s="228">
        <v>4.6131509999999993</v>
      </c>
      <c r="D684" s="228">
        <v>324</v>
      </c>
      <c r="E684" s="228">
        <v>3.96</v>
      </c>
      <c r="F684" s="228">
        <v>31</v>
      </c>
      <c r="G684" s="228">
        <v>-0.65315099999999937</v>
      </c>
    </row>
    <row r="685" spans="1:7">
      <c r="A685" s="228" t="s">
        <v>1397</v>
      </c>
      <c r="B685" s="228">
        <v>252.1</v>
      </c>
      <c r="C685" s="228">
        <v>4.1899999999999995</v>
      </c>
      <c r="D685" s="228">
        <v>180</v>
      </c>
      <c r="E685" s="228">
        <v>2.1</v>
      </c>
      <c r="F685" s="228">
        <v>-72.099999999999994</v>
      </c>
      <c r="G685" s="228">
        <v>-2.0899999999999994</v>
      </c>
    </row>
    <row r="686" spans="1:7">
      <c r="A686" s="228" t="s">
        <v>1398</v>
      </c>
      <c r="B686" s="228">
        <v>210.6</v>
      </c>
      <c r="C686" s="228">
        <v>3.0425600000000008</v>
      </c>
      <c r="D686" s="228">
        <v>216</v>
      </c>
      <c r="E686" s="228">
        <v>2.64</v>
      </c>
      <c r="F686" s="228">
        <v>5.4000000000000057</v>
      </c>
      <c r="G686" s="228">
        <v>-0.4025600000000007</v>
      </c>
    </row>
    <row r="687" spans="1:7">
      <c r="A687" s="228" t="s">
        <v>1399</v>
      </c>
      <c r="B687" s="228">
        <v>182.1</v>
      </c>
      <c r="C687" s="228">
        <v>2.4712800000000001</v>
      </c>
      <c r="D687" s="228">
        <v>180</v>
      </c>
      <c r="E687" s="228">
        <v>2.1</v>
      </c>
      <c r="F687" s="228">
        <v>-2.0999999999999943</v>
      </c>
      <c r="G687" s="228">
        <v>-0.37128000000000005</v>
      </c>
    </row>
    <row r="688" spans="1:7">
      <c r="A688" s="228" t="s">
        <v>1400</v>
      </c>
      <c r="B688" s="228">
        <v>283</v>
      </c>
      <c r="C688" s="228">
        <v>3.7135389999999995</v>
      </c>
      <c r="D688" s="228">
        <v>324</v>
      </c>
      <c r="E688" s="228">
        <v>3.96</v>
      </c>
      <c r="F688" s="228">
        <v>41</v>
      </c>
      <c r="G688" s="228">
        <v>0.24646100000000049</v>
      </c>
    </row>
    <row r="689" spans="1:7">
      <c r="A689" s="228" t="s">
        <v>1401</v>
      </c>
      <c r="B689" s="228">
        <v>310.8</v>
      </c>
      <c r="C689" s="228">
        <v>4.6901460000000004</v>
      </c>
      <c r="D689" s="228">
        <v>480</v>
      </c>
      <c r="E689" s="228">
        <v>6.48</v>
      </c>
      <c r="F689" s="228">
        <v>169.2</v>
      </c>
      <c r="G689" s="228">
        <v>1.7898540000000001</v>
      </c>
    </row>
    <row r="690" spans="1:7">
      <c r="A690" s="228" t="s">
        <v>1402</v>
      </c>
      <c r="B690" s="228">
        <v>291</v>
      </c>
      <c r="C690" s="228">
        <v>4.37</v>
      </c>
      <c r="D690" s="228">
        <v>180</v>
      </c>
      <c r="E690" s="228">
        <v>2.1</v>
      </c>
      <c r="F690" s="228">
        <v>-111</v>
      </c>
      <c r="G690" s="228">
        <v>-2.27</v>
      </c>
    </row>
    <row r="691" spans="1:7">
      <c r="A691" s="228" t="s">
        <v>1403</v>
      </c>
      <c r="B691" s="228">
        <v>205.5</v>
      </c>
      <c r="C691" s="228">
        <v>4.2299999999999995</v>
      </c>
      <c r="D691" s="228">
        <v>180</v>
      </c>
      <c r="E691" s="228">
        <v>2.1</v>
      </c>
      <c r="F691" s="228">
        <v>-25.5</v>
      </c>
      <c r="G691" s="228">
        <v>-2.1299999999999994</v>
      </c>
    </row>
    <row r="692" spans="1:7">
      <c r="A692" s="228" t="s">
        <v>1404</v>
      </c>
      <c r="B692" s="228">
        <v>287.10000000000002</v>
      </c>
      <c r="C692" s="228">
        <v>4.08</v>
      </c>
      <c r="D692" s="228">
        <v>324</v>
      </c>
      <c r="E692" s="228">
        <v>3.96</v>
      </c>
      <c r="F692" s="228">
        <v>36.899999999999977</v>
      </c>
      <c r="G692" s="228">
        <v>-0.12000000000000011</v>
      </c>
    </row>
    <row r="693" spans="1:7">
      <c r="A693" s="228" t="s">
        <v>1405</v>
      </c>
      <c r="B693" s="228">
        <v>300.5</v>
      </c>
      <c r="C693" s="228">
        <v>4.4320000000000004</v>
      </c>
      <c r="D693" s="228">
        <v>336</v>
      </c>
      <c r="E693" s="228">
        <v>4.62</v>
      </c>
      <c r="F693" s="228">
        <v>35.5</v>
      </c>
      <c r="G693" s="228">
        <v>0.18799999999999972</v>
      </c>
    </row>
    <row r="694" spans="1:7">
      <c r="A694" s="228" t="s">
        <v>1406</v>
      </c>
      <c r="B694" s="228">
        <v>121</v>
      </c>
      <c r="C694" s="228">
        <v>1.8</v>
      </c>
      <c r="D694" s="228">
        <v>120</v>
      </c>
      <c r="E694" s="228">
        <v>1.4</v>
      </c>
      <c r="F694" s="228">
        <v>-1</v>
      </c>
      <c r="G694" s="228">
        <v>-0.40000000000000013</v>
      </c>
    </row>
    <row r="695" spans="1:7">
      <c r="A695" s="228" t="s">
        <v>1407</v>
      </c>
      <c r="B695" s="228">
        <v>172.5</v>
      </c>
      <c r="C695" s="228">
        <v>2.4825599999999999</v>
      </c>
      <c r="D695" s="228">
        <v>336</v>
      </c>
      <c r="E695" s="228">
        <v>4.62</v>
      </c>
      <c r="F695" s="228">
        <v>163.5</v>
      </c>
      <c r="G695" s="228">
        <v>2.1374400000000002</v>
      </c>
    </row>
    <row r="696" spans="1:7">
      <c r="A696" s="228" t="s">
        <v>1408</v>
      </c>
      <c r="B696" s="228">
        <v>318.5</v>
      </c>
      <c r="C696" s="228">
        <v>4.8420000000000005</v>
      </c>
      <c r="D696" s="228">
        <v>324</v>
      </c>
      <c r="E696" s="228">
        <v>3.96</v>
      </c>
      <c r="F696" s="228">
        <v>5.5</v>
      </c>
      <c r="G696" s="228">
        <v>-0.88200000000000056</v>
      </c>
    </row>
    <row r="697" spans="1:7">
      <c r="A697" s="228" t="s">
        <v>1409</v>
      </c>
      <c r="B697" s="228">
        <v>246.5</v>
      </c>
      <c r="C697" s="228">
        <v>3.66</v>
      </c>
      <c r="D697" s="228">
        <v>180</v>
      </c>
      <c r="E697" s="228">
        <v>2.1</v>
      </c>
      <c r="F697" s="228">
        <v>-66.5</v>
      </c>
      <c r="G697" s="228">
        <v>-1.56</v>
      </c>
    </row>
    <row r="698" spans="1:7">
      <c r="A698" s="228" t="s">
        <v>1410</v>
      </c>
      <c r="B698" s="228">
        <v>196.5</v>
      </c>
      <c r="C698" s="228">
        <v>3.0899999999999994</v>
      </c>
      <c r="D698" s="228">
        <v>324</v>
      </c>
      <c r="E698" s="228">
        <v>3.96</v>
      </c>
      <c r="F698" s="228">
        <v>127.5</v>
      </c>
      <c r="G698" s="228">
        <v>0.87000000000000055</v>
      </c>
    </row>
    <row r="699" spans="1:7">
      <c r="A699" s="228" t="s">
        <v>1411</v>
      </c>
      <c r="B699" s="228">
        <v>315.5</v>
      </c>
      <c r="C699" s="228">
        <v>4.6720000000000006</v>
      </c>
      <c r="D699" s="228">
        <v>324</v>
      </c>
      <c r="E699" s="228">
        <v>3.96</v>
      </c>
      <c r="F699" s="228">
        <v>8.5</v>
      </c>
      <c r="G699" s="228">
        <v>-0.71200000000000063</v>
      </c>
    </row>
    <row r="700" spans="1:7">
      <c r="A700" s="228" t="s">
        <v>1412</v>
      </c>
      <c r="B700" s="228">
        <v>175.5</v>
      </c>
      <c r="C700" s="228">
        <v>3.8999999999999995</v>
      </c>
      <c r="D700" s="228">
        <v>180</v>
      </c>
      <c r="E700" s="228">
        <v>2.1</v>
      </c>
      <c r="F700" s="228">
        <v>4.5</v>
      </c>
      <c r="G700" s="228">
        <v>-1.7999999999999994</v>
      </c>
    </row>
    <row r="701" spans="1:7">
      <c r="A701" s="228" t="s">
        <v>1413</v>
      </c>
      <c r="B701" s="228">
        <v>499.3</v>
      </c>
      <c r="C701" s="228">
        <v>8.2639999999999993</v>
      </c>
      <c r="D701" s="228">
        <v>480</v>
      </c>
      <c r="E701" s="228">
        <v>6.48</v>
      </c>
      <c r="F701" s="228">
        <v>-19.300000000000011</v>
      </c>
      <c r="G701" s="228">
        <v>-1.7839999999999989</v>
      </c>
    </row>
    <row r="702" spans="1:7">
      <c r="A702" s="228" t="s">
        <v>1414</v>
      </c>
      <c r="B702" s="228">
        <v>129</v>
      </c>
      <c r="C702" s="228">
        <v>1.9838399999999998</v>
      </c>
      <c r="D702" s="228">
        <v>180</v>
      </c>
      <c r="E702" s="228">
        <v>2.1</v>
      </c>
      <c r="F702" s="228">
        <v>51</v>
      </c>
      <c r="G702" s="228">
        <v>0.11616000000000026</v>
      </c>
    </row>
    <row r="703" spans="1:7">
      <c r="A703" s="228" t="s">
        <v>1415</v>
      </c>
      <c r="B703" s="228">
        <v>147.30000000000001</v>
      </c>
      <c r="C703" s="228">
        <v>2.34</v>
      </c>
      <c r="D703" s="228">
        <v>180</v>
      </c>
      <c r="E703" s="228">
        <v>2.1</v>
      </c>
      <c r="F703" s="228">
        <v>32.699999999999989</v>
      </c>
      <c r="G703" s="228">
        <v>-0.23999999999999977</v>
      </c>
    </row>
    <row r="704" spans="1:7">
      <c r="A704" s="228" t="s">
        <v>1416</v>
      </c>
      <c r="B704" s="228">
        <v>211.5</v>
      </c>
      <c r="C704" s="228">
        <v>3.2999999999999994</v>
      </c>
      <c r="D704" s="228">
        <v>324</v>
      </c>
      <c r="E704" s="228">
        <v>3.96</v>
      </c>
      <c r="F704" s="228">
        <v>112.5</v>
      </c>
      <c r="G704" s="228">
        <v>0.66000000000000059</v>
      </c>
    </row>
    <row r="705" spans="1:7">
      <c r="A705" s="228" t="s">
        <v>1417</v>
      </c>
      <c r="B705" s="228">
        <v>344</v>
      </c>
      <c r="C705" s="228">
        <v>5.2420000000000009</v>
      </c>
      <c r="D705" s="228">
        <v>324</v>
      </c>
      <c r="E705" s="228">
        <v>3.96</v>
      </c>
      <c r="F705" s="228">
        <v>-20</v>
      </c>
      <c r="G705" s="228">
        <v>-1.2820000000000009</v>
      </c>
    </row>
    <row r="706" spans="1:7">
      <c r="A706" s="228" t="s">
        <v>1418</v>
      </c>
      <c r="B706" s="228">
        <v>304</v>
      </c>
      <c r="C706" s="228">
        <v>3.6131510000000002</v>
      </c>
      <c r="D706" s="228">
        <v>324</v>
      </c>
      <c r="E706" s="228">
        <v>3.96</v>
      </c>
      <c r="F706" s="228">
        <v>20</v>
      </c>
      <c r="G706" s="228">
        <v>0.34684899999999974</v>
      </c>
    </row>
    <row r="707" spans="1:7">
      <c r="A707" s="228" t="s">
        <v>1419</v>
      </c>
      <c r="B707" s="228">
        <v>191.7</v>
      </c>
      <c r="C707" s="228">
        <v>2.73</v>
      </c>
      <c r="D707" s="228">
        <v>180</v>
      </c>
      <c r="E707" s="228">
        <v>2.1</v>
      </c>
      <c r="F707" s="228">
        <v>-11.699999999999989</v>
      </c>
      <c r="G707" s="228">
        <v>-0.62999999999999989</v>
      </c>
    </row>
    <row r="708" spans="1:7">
      <c r="A708" s="228" t="s">
        <v>1420</v>
      </c>
      <c r="B708" s="228">
        <v>245.5</v>
      </c>
      <c r="C708" s="228">
        <v>3.5199999999999996</v>
      </c>
      <c r="D708" s="228">
        <v>180</v>
      </c>
      <c r="E708" s="228">
        <v>2.1</v>
      </c>
      <c r="F708" s="228">
        <v>-65.5</v>
      </c>
      <c r="G708" s="228">
        <v>-1.4199999999999995</v>
      </c>
    </row>
    <row r="709" spans="1:7">
      <c r="A709" s="228" t="s">
        <v>1421</v>
      </c>
      <c r="B709" s="228">
        <v>296.5</v>
      </c>
      <c r="C709" s="228">
        <v>4.5180439999999997</v>
      </c>
      <c r="D709" s="228">
        <v>324</v>
      </c>
      <c r="E709" s="228">
        <v>3.96</v>
      </c>
      <c r="F709" s="228">
        <v>27.5</v>
      </c>
      <c r="G709" s="228">
        <v>-0.55804399999999976</v>
      </c>
    </row>
    <row r="710" spans="1:7">
      <c r="A710" s="228" t="s">
        <v>1422</v>
      </c>
      <c r="B710" s="228">
        <v>173.5</v>
      </c>
      <c r="C710" s="228">
        <v>2.4</v>
      </c>
      <c r="D710" s="228">
        <v>180</v>
      </c>
      <c r="E710" s="228">
        <v>2.1</v>
      </c>
      <c r="F710" s="228">
        <v>6.5</v>
      </c>
      <c r="G710" s="228">
        <v>-0.29999999999999982</v>
      </c>
    </row>
    <row r="711" spans="1:7">
      <c r="A711" s="228" t="s">
        <v>1423</v>
      </c>
      <c r="B711" s="228">
        <v>246</v>
      </c>
      <c r="C711" s="228">
        <v>3.8348799999999996</v>
      </c>
      <c r="D711" s="228">
        <v>180</v>
      </c>
      <c r="E711" s="228">
        <v>2.1</v>
      </c>
      <c r="F711" s="228">
        <v>-66</v>
      </c>
      <c r="G711" s="228">
        <v>-1.7348799999999995</v>
      </c>
    </row>
    <row r="712" spans="1:7">
      <c r="A712" s="228" t="s">
        <v>1424</v>
      </c>
      <c r="B712" s="228">
        <v>296.3</v>
      </c>
      <c r="C712" s="228">
        <v>5.4900000000000011</v>
      </c>
      <c r="D712" s="228">
        <v>480</v>
      </c>
      <c r="E712" s="228">
        <v>6.48</v>
      </c>
      <c r="F712" s="228">
        <v>183.7</v>
      </c>
      <c r="G712" s="228">
        <v>0.98999999999999932</v>
      </c>
    </row>
    <row r="713" spans="1:7">
      <c r="A713" s="228" t="s">
        <v>1425</v>
      </c>
      <c r="B713" s="228">
        <v>255.4</v>
      </c>
      <c r="C713" s="228">
        <v>3.4283919999999997</v>
      </c>
      <c r="D713" s="228">
        <v>324</v>
      </c>
      <c r="E713" s="228">
        <v>3.96</v>
      </c>
      <c r="F713" s="228">
        <v>68.599999999999994</v>
      </c>
      <c r="G713" s="228">
        <v>0.5316080000000003</v>
      </c>
    </row>
    <row r="714" spans="1:7">
      <c r="A714" s="228" t="s">
        <v>1426</v>
      </c>
      <c r="B714" s="228">
        <v>314.2</v>
      </c>
      <c r="C714" s="228">
        <v>4.9220000000000006</v>
      </c>
      <c r="D714" s="228">
        <v>324</v>
      </c>
      <c r="E714" s="228">
        <v>3.96</v>
      </c>
      <c r="F714" s="228">
        <v>9.8000000000000114</v>
      </c>
      <c r="G714" s="228">
        <v>-0.96200000000000063</v>
      </c>
    </row>
    <row r="715" spans="1:7">
      <c r="A715" s="228" t="s">
        <v>1427</v>
      </c>
      <c r="B715" s="228">
        <v>543</v>
      </c>
      <c r="C715" s="228">
        <v>8.3239999999999998</v>
      </c>
      <c r="D715" s="228">
        <v>336</v>
      </c>
      <c r="E715" s="228">
        <v>4.62</v>
      </c>
      <c r="F715" s="228">
        <v>-207</v>
      </c>
      <c r="G715" s="228">
        <v>-3.7039999999999997</v>
      </c>
    </row>
    <row r="716" spans="1:7">
      <c r="A716" s="228" t="s">
        <v>1428</v>
      </c>
      <c r="B716" s="228">
        <v>248.5</v>
      </c>
      <c r="C716" s="228">
        <v>3.8419999999999996</v>
      </c>
      <c r="D716" s="228">
        <v>336</v>
      </c>
      <c r="E716" s="228">
        <v>4.62</v>
      </c>
      <c r="F716" s="228">
        <v>87.5</v>
      </c>
      <c r="G716" s="228">
        <v>0.77800000000000047</v>
      </c>
    </row>
    <row r="717" spans="1:7">
      <c r="A717" s="228" t="s">
        <v>1429</v>
      </c>
      <c r="B717" s="228">
        <v>291</v>
      </c>
      <c r="C717" s="228">
        <v>3.6551999999999993</v>
      </c>
      <c r="D717" s="228">
        <v>324</v>
      </c>
      <c r="E717" s="228">
        <v>3.96</v>
      </c>
      <c r="F717" s="228">
        <v>33</v>
      </c>
      <c r="G717" s="228">
        <v>0.30480000000000063</v>
      </c>
    </row>
    <row r="718" spans="1:7">
      <c r="A718" s="228" t="s">
        <v>1430</v>
      </c>
      <c r="B718" s="228">
        <v>245.5</v>
      </c>
      <c r="C718" s="228">
        <v>3.8599999999999994</v>
      </c>
      <c r="D718" s="228">
        <v>324</v>
      </c>
      <c r="E718" s="228">
        <v>3.96</v>
      </c>
      <c r="F718" s="228">
        <v>78.5</v>
      </c>
      <c r="G718" s="228">
        <v>0.10000000000000053</v>
      </c>
    </row>
    <row r="719" spans="1:7">
      <c r="A719" s="228" t="s">
        <v>1431</v>
      </c>
      <c r="B719" s="228">
        <v>260.60000000000002</v>
      </c>
      <c r="C719" s="228">
        <v>4.08</v>
      </c>
      <c r="D719" s="228">
        <v>324</v>
      </c>
      <c r="E719" s="228">
        <v>3.96</v>
      </c>
      <c r="F719" s="228">
        <v>63.399999999999977</v>
      </c>
      <c r="G719" s="228">
        <v>-0.12000000000000011</v>
      </c>
    </row>
    <row r="720" spans="1:7">
      <c r="A720" s="228" t="s">
        <v>1432</v>
      </c>
      <c r="B720" s="228">
        <v>110.30000000000001</v>
      </c>
      <c r="C720" s="228">
        <v>1.96</v>
      </c>
      <c r="D720" s="228">
        <v>180</v>
      </c>
      <c r="E720" s="228">
        <v>2.1</v>
      </c>
      <c r="F720" s="228">
        <v>69.699999999999989</v>
      </c>
      <c r="G720" s="228">
        <v>0.14000000000000012</v>
      </c>
    </row>
    <row r="721" spans="1:7">
      <c r="A721" s="228" t="s">
        <v>1433</v>
      </c>
      <c r="B721" s="228">
        <v>235.5</v>
      </c>
      <c r="C721" s="228">
        <v>4.47</v>
      </c>
      <c r="D721" s="228">
        <v>180</v>
      </c>
      <c r="E721" s="228">
        <v>2.1</v>
      </c>
      <c r="F721" s="228">
        <v>-55.5</v>
      </c>
      <c r="G721" s="228">
        <v>-2.3699999999999997</v>
      </c>
    </row>
    <row r="722" spans="1:7">
      <c r="A722" s="228" t="s">
        <v>1434</v>
      </c>
      <c r="B722" s="228">
        <v>265.5</v>
      </c>
      <c r="C722" s="228">
        <v>4.47</v>
      </c>
      <c r="D722" s="228">
        <v>180</v>
      </c>
      <c r="E722" s="228">
        <v>2.1</v>
      </c>
      <c r="F722" s="228">
        <v>-85.5</v>
      </c>
      <c r="G722" s="228">
        <v>-2.3699999999999997</v>
      </c>
    </row>
    <row r="723" spans="1:7">
      <c r="A723" s="228" t="s">
        <v>1435</v>
      </c>
      <c r="B723" s="228">
        <v>235.5</v>
      </c>
      <c r="C723" s="228">
        <v>4.47</v>
      </c>
      <c r="D723" s="228">
        <v>180</v>
      </c>
      <c r="E723" s="228">
        <v>2.1</v>
      </c>
      <c r="F723" s="228">
        <v>-55.5</v>
      </c>
      <c r="G723" s="228">
        <v>-2.3699999999999997</v>
      </c>
    </row>
    <row r="724" spans="1:7">
      <c r="A724" s="228" t="s">
        <v>1436</v>
      </c>
      <c r="B724" s="228">
        <v>219</v>
      </c>
      <c r="C724" s="228">
        <v>3.67</v>
      </c>
      <c r="D724" s="228">
        <v>336</v>
      </c>
      <c r="E724" s="228">
        <v>4.62</v>
      </c>
      <c r="F724" s="228">
        <v>117</v>
      </c>
      <c r="G724" s="228">
        <v>0.95000000000000018</v>
      </c>
    </row>
    <row r="725" spans="1:7">
      <c r="A725" s="228" t="s">
        <v>1437</v>
      </c>
      <c r="B725" s="228">
        <v>124.69999999999999</v>
      </c>
      <c r="C725" s="228">
        <v>2.35</v>
      </c>
      <c r="D725" s="228">
        <v>180</v>
      </c>
      <c r="E725" s="228">
        <v>2.1</v>
      </c>
      <c r="F725" s="228">
        <v>55.300000000000011</v>
      </c>
      <c r="G725" s="228">
        <v>-0.25</v>
      </c>
    </row>
    <row r="726" spans="1:7">
      <c r="A726" s="228" t="s">
        <v>1438</v>
      </c>
      <c r="B726" s="228">
        <v>231.20000000000002</v>
      </c>
      <c r="C726" s="228">
        <v>4.32</v>
      </c>
      <c r="D726" s="228">
        <v>324</v>
      </c>
      <c r="E726" s="228">
        <v>3.96</v>
      </c>
      <c r="F726" s="228">
        <v>92.799999999999983</v>
      </c>
      <c r="G726" s="228">
        <v>-0.36000000000000032</v>
      </c>
    </row>
    <row r="727" spans="1:7">
      <c r="A727" s="228" t="s">
        <v>1439</v>
      </c>
      <c r="B727" s="228">
        <v>355.1</v>
      </c>
      <c r="C727" s="228">
        <v>6.1212800000000005</v>
      </c>
      <c r="D727" s="228">
        <v>480</v>
      </c>
      <c r="E727" s="228">
        <v>6.48</v>
      </c>
      <c r="F727" s="228">
        <v>124.89999999999998</v>
      </c>
      <c r="G727" s="228">
        <v>0.35871999999999993</v>
      </c>
    </row>
    <row r="728" spans="1:7">
      <c r="A728" s="228" t="s">
        <v>1440</v>
      </c>
      <c r="B728" s="228">
        <v>147.30000000000001</v>
      </c>
      <c r="C728" s="228">
        <v>2.34</v>
      </c>
      <c r="D728" s="228">
        <v>180</v>
      </c>
      <c r="E728" s="228">
        <v>2.1</v>
      </c>
      <c r="F728" s="228">
        <v>32.699999999999989</v>
      </c>
      <c r="G728" s="228">
        <v>-0.23999999999999977</v>
      </c>
    </row>
    <row r="729" spans="1:7">
      <c r="A729" s="228" t="s">
        <v>1441</v>
      </c>
      <c r="B729" s="228">
        <v>294</v>
      </c>
      <c r="C729" s="228">
        <v>4.46</v>
      </c>
      <c r="D729" s="228">
        <v>324</v>
      </c>
      <c r="E729" s="228">
        <v>3.96</v>
      </c>
      <c r="F729" s="228">
        <v>30</v>
      </c>
      <c r="G729" s="228">
        <v>-0.5</v>
      </c>
    </row>
    <row r="730" spans="1:7">
      <c r="A730" s="228" t="s">
        <v>1442</v>
      </c>
      <c r="B730" s="228">
        <v>221</v>
      </c>
      <c r="C730" s="228">
        <v>3.16</v>
      </c>
      <c r="D730" s="228">
        <v>180</v>
      </c>
      <c r="E730" s="228">
        <v>2.1</v>
      </c>
      <c r="F730" s="228">
        <v>-41</v>
      </c>
      <c r="G730" s="228">
        <v>-1.06</v>
      </c>
    </row>
    <row r="731" spans="1:7">
      <c r="A731" s="228" t="s">
        <v>1443</v>
      </c>
      <c r="B731" s="228">
        <v>181.3</v>
      </c>
      <c r="C731" s="228">
        <v>2.9</v>
      </c>
      <c r="D731" s="228">
        <v>180</v>
      </c>
      <c r="E731" s="228">
        <v>2.1</v>
      </c>
      <c r="F731" s="228">
        <v>-1.3000000000000114</v>
      </c>
      <c r="G731" s="228">
        <v>-0.79999999999999982</v>
      </c>
    </row>
    <row r="732" spans="1:7">
      <c r="A732" s="228" t="s">
        <v>1444</v>
      </c>
      <c r="B732" s="228">
        <v>147.30000000000001</v>
      </c>
      <c r="C732" s="228">
        <v>2.34</v>
      </c>
      <c r="D732" s="228">
        <v>180</v>
      </c>
      <c r="E732" s="228">
        <v>2.1</v>
      </c>
      <c r="F732" s="228">
        <v>32.699999999999989</v>
      </c>
      <c r="G732" s="228">
        <v>-0.23999999999999977</v>
      </c>
    </row>
    <row r="733" spans="1:7">
      <c r="A733" s="228" t="s">
        <v>1445</v>
      </c>
      <c r="B733" s="228">
        <v>147.30000000000001</v>
      </c>
      <c r="C733" s="228">
        <v>2.34</v>
      </c>
      <c r="D733" s="228">
        <v>180</v>
      </c>
      <c r="E733" s="228">
        <v>2.1</v>
      </c>
      <c r="F733" s="228">
        <v>32.699999999999989</v>
      </c>
      <c r="G733" s="228">
        <v>-0.23999999999999977</v>
      </c>
    </row>
    <row r="734" spans="1:7">
      <c r="A734" s="228" t="s">
        <v>1446</v>
      </c>
      <c r="B734" s="228">
        <v>132.30000000000001</v>
      </c>
      <c r="C734" s="228">
        <v>2.13</v>
      </c>
      <c r="D734" s="228">
        <v>180</v>
      </c>
      <c r="E734" s="228">
        <v>2.1</v>
      </c>
      <c r="F734" s="228">
        <v>47.699999999999989</v>
      </c>
      <c r="G734" s="228">
        <v>-2.9999999999999805E-2</v>
      </c>
    </row>
    <row r="735" spans="1:7">
      <c r="A735" s="228" t="s">
        <v>1447</v>
      </c>
      <c r="B735" s="228">
        <v>235.5</v>
      </c>
      <c r="C735" s="228">
        <v>4.47</v>
      </c>
      <c r="D735" s="228">
        <v>180</v>
      </c>
      <c r="E735" s="228">
        <v>2.1</v>
      </c>
      <c r="F735" s="228">
        <v>-55.5</v>
      </c>
      <c r="G735" s="228">
        <v>-2.3699999999999997</v>
      </c>
    </row>
    <row r="736" spans="1:7">
      <c r="A736" s="228" t="s">
        <v>1448</v>
      </c>
      <c r="B736" s="228">
        <v>253.5</v>
      </c>
      <c r="C736" s="228">
        <v>3.0701459999999998</v>
      </c>
      <c r="D736" s="228">
        <v>324</v>
      </c>
      <c r="E736" s="228">
        <v>3.96</v>
      </c>
      <c r="F736" s="228">
        <v>70.5</v>
      </c>
      <c r="G736" s="228">
        <v>0.88985400000000014</v>
      </c>
    </row>
    <row r="737" spans="1:7">
      <c r="A737" s="228" t="s">
        <v>1449</v>
      </c>
      <c r="B737" s="228">
        <v>155</v>
      </c>
      <c r="C737" s="228">
        <v>1.3434999999999999</v>
      </c>
      <c r="D737" s="228">
        <v>180</v>
      </c>
      <c r="E737" s="228">
        <v>2.1</v>
      </c>
      <c r="F737" s="228">
        <v>25</v>
      </c>
      <c r="G737" s="228">
        <v>0.75650000000000017</v>
      </c>
    </row>
    <row r="738" spans="1:7">
      <c r="A738" s="228" t="s">
        <v>1450</v>
      </c>
      <c r="B738" s="228">
        <v>147.30000000000001</v>
      </c>
      <c r="C738" s="228">
        <v>2.34</v>
      </c>
      <c r="D738" s="228">
        <v>180</v>
      </c>
      <c r="E738" s="228">
        <v>2.1</v>
      </c>
      <c r="F738" s="228">
        <v>32.699999999999989</v>
      </c>
      <c r="G738" s="228">
        <v>-0.23999999999999977</v>
      </c>
    </row>
    <row r="739" spans="1:7">
      <c r="A739" s="228" t="s">
        <v>1451</v>
      </c>
      <c r="B739" s="228">
        <v>340.3</v>
      </c>
      <c r="C739" s="228">
        <v>5.4440000000000008</v>
      </c>
      <c r="D739" s="228">
        <v>336</v>
      </c>
      <c r="E739" s="228">
        <v>4.62</v>
      </c>
      <c r="F739" s="228">
        <v>-4.3000000000000114</v>
      </c>
      <c r="G739" s="228">
        <v>-0.82400000000000073</v>
      </c>
    </row>
    <row r="740" spans="1:7">
      <c r="A740" s="228" t="s">
        <v>1452</v>
      </c>
      <c r="B740" s="228">
        <v>175.5</v>
      </c>
      <c r="C740" s="228">
        <v>3.8999999999999995</v>
      </c>
      <c r="D740" s="228">
        <v>180</v>
      </c>
      <c r="E740" s="228">
        <v>2.1</v>
      </c>
      <c r="F740" s="228">
        <v>4.5</v>
      </c>
      <c r="G740" s="228">
        <v>-1.7999999999999994</v>
      </c>
    </row>
    <row r="741" spans="1:7">
      <c r="A741" s="228" t="s">
        <v>1453</v>
      </c>
      <c r="B741" s="228">
        <v>182.1</v>
      </c>
      <c r="C741" s="228">
        <v>2.4699999999999998</v>
      </c>
      <c r="D741" s="228">
        <v>180</v>
      </c>
      <c r="E741" s="228">
        <v>2.1</v>
      </c>
      <c r="F741" s="228">
        <v>-2.0999999999999943</v>
      </c>
      <c r="G741" s="228">
        <v>-0.36999999999999966</v>
      </c>
    </row>
    <row r="742" spans="1:7">
      <c r="A742" s="228" t="s">
        <v>1454</v>
      </c>
      <c r="B742" s="228">
        <v>110.4</v>
      </c>
      <c r="C742" s="228">
        <v>1.6199999999999999</v>
      </c>
      <c r="D742" s="228">
        <v>180</v>
      </c>
      <c r="E742" s="228">
        <v>2.1</v>
      </c>
      <c r="F742" s="228">
        <v>69.599999999999994</v>
      </c>
      <c r="G742" s="228">
        <v>0.4800000000000002</v>
      </c>
    </row>
    <row r="743" spans="1:7">
      <c r="A743" s="228" t="s">
        <v>1455</v>
      </c>
      <c r="B743" s="228">
        <v>132.30000000000001</v>
      </c>
      <c r="C743" s="228">
        <v>2.13</v>
      </c>
      <c r="D743" s="228">
        <v>180</v>
      </c>
      <c r="E743" s="228">
        <v>2.1</v>
      </c>
      <c r="F743" s="228">
        <v>47.699999999999989</v>
      </c>
      <c r="G743" s="228">
        <v>-2.9999999999999805E-2</v>
      </c>
    </row>
    <row r="744" spans="1:7">
      <c r="A744" s="228" t="s">
        <v>1456</v>
      </c>
      <c r="B744" s="228">
        <v>305.5</v>
      </c>
      <c r="C744" s="228">
        <v>3.540146</v>
      </c>
      <c r="D744" s="228">
        <v>480</v>
      </c>
      <c r="E744" s="228">
        <v>6.48</v>
      </c>
      <c r="F744" s="228">
        <v>174.5</v>
      </c>
      <c r="G744" s="228">
        <v>2.9398540000000004</v>
      </c>
    </row>
    <row r="745" spans="1:7">
      <c r="A745" s="228" t="s">
        <v>1457</v>
      </c>
      <c r="B745" s="228">
        <v>51.6</v>
      </c>
      <c r="C745" s="228">
        <v>0.91</v>
      </c>
      <c r="D745" s="228">
        <v>120</v>
      </c>
      <c r="E745" s="228">
        <v>1.4</v>
      </c>
      <c r="F745" s="228">
        <v>68.400000000000006</v>
      </c>
      <c r="G745" s="228">
        <v>0.48999999999999988</v>
      </c>
    </row>
    <row r="746" spans="1:7">
      <c r="A746" s="228" t="s">
        <v>1458</v>
      </c>
      <c r="B746" s="228">
        <v>124.69999999999999</v>
      </c>
      <c r="C746" s="228">
        <v>2.35</v>
      </c>
      <c r="D746" s="228">
        <v>180</v>
      </c>
      <c r="E746" s="228">
        <v>2.1</v>
      </c>
      <c r="F746" s="228">
        <v>55.300000000000011</v>
      </c>
      <c r="G746" s="228">
        <v>-0.25</v>
      </c>
    </row>
    <row r="747" spans="1:7">
      <c r="A747" s="228" t="s">
        <v>1459</v>
      </c>
      <c r="B747" s="228">
        <v>231.2</v>
      </c>
      <c r="C747" s="228">
        <v>4.2699999999999996</v>
      </c>
      <c r="D747" s="228">
        <v>324</v>
      </c>
      <c r="E747" s="228">
        <v>3.96</v>
      </c>
      <c r="F747" s="228">
        <v>92.800000000000011</v>
      </c>
      <c r="G747" s="228">
        <v>-0.30999999999999961</v>
      </c>
    </row>
    <row r="748" spans="1:7">
      <c r="A748" s="228" t="s">
        <v>1460</v>
      </c>
      <c r="B748" s="228">
        <v>152.5</v>
      </c>
      <c r="C748" s="228">
        <v>2.08</v>
      </c>
      <c r="D748" s="228">
        <v>216</v>
      </c>
      <c r="E748" s="228">
        <v>2.64</v>
      </c>
      <c r="F748" s="228">
        <v>63.5</v>
      </c>
      <c r="G748" s="228">
        <v>0.56000000000000005</v>
      </c>
    </row>
    <row r="749" spans="1:7">
      <c r="A749" s="228" t="s">
        <v>1461</v>
      </c>
      <c r="B749" s="228">
        <v>281.39999999999998</v>
      </c>
      <c r="C749" s="228">
        <v>6.2099999999999991</v>
      </c>
      <c r="D749" s="228">
        <v>324</v>
      </c>
      <c r="E749" s="228">
        <v>3.96</v>
      </c>
      <c r="F749" s="228">
        <v>42.600000000000023</v>
      </c>
      <c r="G749" s="228">
        <v>-2.2499999999999991</v>
      </c>
    </row>
    <row r="750" spans="1:7">
      <c r="A750" s="228" t="s">
        <v>1462</v>
      </c>
      <c r="B750" s="228">
        <v>323</v>
      </c>
      <c r="C750" s="228">
        <v>5.0500000000000007</v>
      </c>
      <c r="D750" s="228">
        <v>324</v>
      </c>
      <c r="E750" s="228">
        <v>3.96</v>
      </c>
      <c r="F750" s="228">
        <v>1</v>
      </c>
      <c r="G750" s="228">
        <v>-1.0900000000000007</v>
      </c>
    </row>
    <row r="751" spans="1:7">
      <c r="A751" s="228" t="s">
        <v>1463</v>
      </c>
      <c r="B751" s="228">
        <v>312</v>
      </c>
      <c r="C751" s="228">
        <v>5.2307999999999995</v>
      </c>
      <c r="D751" s="228">
        <v>324</v>
      </c>
      <c r="E751" s="228">
        <v>3.96</v>
      </c>
      <c r="F751" s="228">
        <v>12</v>
      </c>
      <c r="G751" s="228">
        <v>-1.2707999999999995</v>
      </c>
    </row>
    <row r="752" spans="1:7">
      <c r="A752" s="228" t="s">
        <v>1464</v>
      </c>
      <c r="B752" s="228">
        <v>132</v>
      </c>
      <c r="C752" s="228">
        <v>1.83</v>
      </c>
      <c r="D752" s="228">
        <v>180</v>
      </c>
      <c r="E752" s="228">
        <v>2.1</v>
      </c>
      <c r="F752" s="228">
        <v>48</v>
      </c>
      <c r="G752" s="228">
        <v>0.27</v>
      </c>
    </row>
    <row r="753" spans="1:7">
      <c r="A753" s="228" t="s">
        <v>1465</v>
      </c>
      <c r="B753" s="228">
        <v>132.30000000000001</v>
      </c>
      <c r="C753" s="228">
        <v>2.13</v>
      </c>
      <c r="D753" s="228">
        <v>180</v>
      </c>
      <c r="E753" s="228">
        <v>2.1</v>
      </c>
      <c r="F753" s="228">
        <v>47.699999999999989</v>
      </c>
      <c r="G753" s="228">
        <v>-2.9999999999999805E-2</v>
      </c>
    </row>
    <row r="754" spans="1:7">
      <c r="A754" s="228" t="s">
        <v>1466</v>
      </c>
      <c r="B754" s="228">
        <v>364.1</v>
      </c>
      <c r="C754" s="228">
        <v>6.1592000000000011</v>
      </c>
      <c r="D754" s="228">
        <v>480</v>
      </c>
      <c r="E754" s="228">
        <v>6.48</v>
      </c>
      <c r="F754" s="228">
        <v>115.89999999999998</v>
      </c>
      <c r="G754" s="228">
        <v>0.32079999999999931</v>
      </c>
    </row>
    <row r="755" spans="1:7">
      <c r="A755" s="228" t="s">
        <v>1467</v>
      </c>
      <c r="B755" s="228">
        <v>253.5</v>
      </c>
      <c r="C755" s="228">
        <v>3.0701459999999998</v>
      </c>
      <c r="D755" s="228">
        <v>324</v>
      </c>
      <c r="E755" s="228">
        <v>3.96</v>
      </c>
      <c r="F755" s="228">
        <v>70.5</v>
      </c>
      <c r="G755" s="228">
        <v>0.88985400000000014</v>
      </c>
    </row>
    <row r="756" spans="1:7">
      <c r="A756" s="228" t="s">
        <v>1468</v>
      </c>
      <c r="B756" s="228">
        <v>191.7</v>
      </c>
      <c r="C756" s="228">
        <v>2.73</v>
      </c>
      <c r="D756" s="228">
        <v>180</v>
      </c>
      <c r="E756" s="228">
        <v>2.1</v>
      </c>
      <c r="F756" s="228">
        <v>-11.699999999999989</v>
      </c>
      <c r="G756" s="228">
        <v>-0.62999999999999989</v>
      </c>
    </row>
    <row r="757" spans="1:7">
      <c r="A757" s="228" t="s">
        <v>1469</v>
      </c>
      <c r="B757" s="228">
        <v>519.5</v>
      </c>
      <c r="C757" s="228">
        <v>7.021026</v>
      </c>
      <c r="D757" s="228">
        <v>480</v>
      </c>
      <c r="E757" s="228">
        <v>6.48</v>
      </c>
      <c r="F757" s="228">
        <v>-39.5</v>
      </c>
      <c r="G757" s="228">
        <v>-0.54102599999999956</v>
      </c>
    </row>
    <row r="758" spans="1:7">
      <c r="A758" s="228" t="s">
        <v>1470</v>
      </c>
      <c r="B758" s="228">
        <v>246</v>
      </c>
      <c r="C758" s="228">
        <v>4.2119999999999997</v>
      </c>
      <c r="D758" s="228">
        <v>480</v>
      </c>
      <c r="E758" s="228">
        <v>6.48</v>
      </c>
      <c r="F758" s="228">
        <v>234</v>
      </c>
      <c r="G758" s="228">
        <v>2.2680000000000007</v>
      </c>
    </row>
    <row r="759" spans="1:7">
      <c r="A759" s="228" t="s">
        <v>1471</v>
      </c>
      <c r="B759" s="228">
        <v>257.89999999999998</v>
      </c>
      <c r="C759" s="228">
        <v>4.3238399999999997</v>
      </c>
      <c r="D759" s="228">
        <v>324</v>
      </c>
      <c r="E759" s="228">
        <v>3.96</v>
      </c>
      <c r="F759" s="228">
        <v>66.100000000000023</v>
      </c>
      <c r="G759" s="228">
        <v>-0.36383999999999972</v>
      </c>
    </row>
    <row r="760" spans="1:7">
      <c r="A760" s="228" t="s">
        <v>1472</v>
      </c>
      <c r="B760" s="228">
        <v>327.2</v>
      </c>
      <c r="C760" s="228">
        <v>4.9911510000000003</v>
      </c>
      <c r="D760" s="228">
        <v>480</v>
      </c>
      <c r="E760" s="228">
        <v>6.48</v>
      </c>
      <c r="F760" s="228">
        <v>152.80000000000001</v>
      </c>
      <c r="G760" s="228">
        <v>1.4888490000000001</v>
      </c>
    </row>
    <row r="761" spans="1:7">
      <c r="A761" s="228" t="s">
        <v>1473</v>
      </c>
      <c r="B761" s="228">
        <v>295.5</v>
      </c>
      <c r="C761" s="228">
        <v>4.7220000000000004</v>
      </c>
      <c r="D761" s="228">
        <v>324</v>
      </c>
      <c r="E761" s="228">
        <v>3.96</v>
      </c>
      <c r="F761" s="228">
        <v>28.5</v>
      </c>
      <c r="G761" s="228">
        <v>-0.76200000000000045</v>
      </c>
    </row>
    <row r="762" spans="1:7">
      <c r="A762" s="228" t="s">
        <v>1474</v>
      </c>
      <c r="B762" s="228">
        <v>88.4</v>
      </c>
      <c r="C762" s="228">
        <v>1.4499999999999997</v>
      </c>
      <c r="D762" s="228">
        <v>180</v>
      </c>
      <c r="E762" s="228">
        <v>2.1</v>
      </c>
      <c r="F762" s="228">
        <v>91.6</v>
      </c>
      <c r="G762" s="228">
        <v>0.65000000000000036</v>
      </c>
    </row>
    <row r="763" spans="1:7">
      <c r="A763" s="228" t="s">
        <v>1475</v>
      </c>
      <c r="B763" s="228">
        <v>200</v>
      </c>
      <c r="C763" s="228">
        <v>2.8600000000000003</v>
      </c>
      <c r="D763" s="228">
        <v>216</v>
      </c>
      <c r="E763" s="228">
        <v>2.64</v>
      </c>
      <c r="F763" s="228">
        <v>16</v>
      </c>
      <c r="G763" s="228">
        <v>-0.2200000000000002</v>
      </c>
    </row>
    <row r="764" spans="1:7">
      <c r="A764" s="228" t="s">
        <v>1476</v>
      </c>
      <c r="B764" s="228">
        <v>269.39999999999998</v>
      </c>
      <c r="C764" s="228">
        <v>4.9200000000000008</v>
      </c>
      <c r="D764" s="228">
        <v>324</v>
      </c>
      <c r="E764" s="228">
        <v>3.96</v>
      </c>
      <c r="F764" s="228">
        <v>54.600000000000023</v>
      </c>
      <c r="G764" s="228">
        <v>-0.96000000000000085</v>
      </c>
    </row>
    <row r="765" spans="1:7">
      <c r="A765" s="228" t="s">
        <v>1477</v>
      </c>
      <c r="B765" s="228">
        <v>165.2</v>
      </c>
      <c r="C765" s="228">
        <v>3.1800000000000006</v>
      </c>
      <c r="D765" s="228">
        <v>216</v>
      </c>
      <c r="E765" s="228">
        <v>2.64</v>
      </c>
      <c r="F765" s="228">
        <v>50.800000000000011</v>
      </c>
      <c r="G765" s="228">
        <v>-0.54000000000000048</v>
      </c>
    </row>
    <row r="766" spans="1:7">
      <c r="A766" s="228" t="s">
        <v>1478</v>
      </c>
      <c r="B766" s="228">
        <v>314.39999999999998</v>
      </c>
      <c r="C766" s="228">
        <v>5.1275880000000011</v>
      </c>
      <c r="D766" s="228">
        <v>180</v>
      </c>
      <c r="E766" s="228">
        <v>2.1</v>
      </c>
      <c r="F766" s="228">
        <v>-134.39999999999998</v>
      </c>
      <c r="G766" s="228">
        <v>-3.0275880000000011</v>
      </c>
    </row>
    <row r="767" spans="1:7">
      <c r="A767" s="228" t="s">
        <v>1479</v>
      </c>
      <c r="B767" s="228">
        <v>263.7</v>
      </c>
      <c r="C767" s="228">
        <v>4.5100000000000007</v>
      </c>
      <c r="D767" s="228">
        <v>324</v>
      </c>
      <c r="E767" s="228">
        <v>3.96</v>
      </c>
      <c r="F767" s="228">
        <v>60.300000000000011</v>
      </c>
      <c r="G767" s="228">
        <v>-0.55000000000000071</v>
      </c>
    </row>
    <row r="768" spans="1:7">
      <c r="A768" s="228" t="s">
        <v>1480</v>
      </c>
      <c r="B768" s="228">
        <v>243.9</v>
      </c>
      <c r="C768" s="228">
        <v>4.1399999999999997</v>
      </c>
      <c r="D768" s="228">
        <v>324</v>
      </c>
      <c r="E768" s="228">
        <v>3.96</v>
      </c>
      <c r="F768" s="228">
        <v>80.099999999999994</v>
      </c>
      <c r="G768" s="228">
        <v>-0.17999999999999972</v>
      </c>
    </row>
    <row r="769" spans="1:7">
      <c r="A769" s="228" t="s">
        <v>1481</v>
      </c>
      <c r="B769" s="228">
        <v>191.7</v>
      </c>
      <c r="C769" s="228">
        <v>2.73</v>
      </c>
      <c r="D769" s="228">
        <v>180</v>
      </c>
      <c r="E769" s="228">
        <v>2.1</v>
      </c>
      <c r="F769" s="228">
        <v>-11.699999999999989</v>
      </c>
      <c r="G769" s="228">
        <v>-0.62999999999999989</v>
      </c>
    </row>
    <row r="770" spans="1:7">
      <c r="A770" s="228" t="s">
        <v>1482</v>
      </c>
      <c r="B770" s="228">
        <v>147.30000000000001</v>
      </c>
      <c r="C770" s="228">
        <v>2.34</v>
      </c>
      <c r="D770" s="228">
        <v>180</v>
      </c>
      <c r="E770" s="228">
        <v>2.1</v>
      </c>
      <c r="F770" s="228">
        <v>32.699999999999989</v>
      </c>
      <c r="G770" s="228">
        <v>-0.23999999999999977</v>
      </c>
    </row>
    <row r="771" spans="1:7">
      <c r="A771" s="228" t="s">
        <v>1483</v>
      </c>
      <c r="B771" s="228">
        <v>249.3</v>
      </c>
      <c r="C771" s="228">
        <v>4.0200000000000005</v>
      </c>
      <c r="D771" s="228">
        <v>180</v>
      </c>
      <c r="E771" s="228">
        <v>2.1</v>
      </c>
      <c r="F771" s="228">
        <v>-69.300000000000011</v>
      </c>
      <c r="G771" s="228">
        <v>-1.9200000000000004</v>
      </c>
    </row>
    <row r="772" spans="1:7">
      <c r="A772" s="228" t="s">
        <v>1484</v>
      </c>
      <c r="B772" s="228">
        <v>259.5</v>
      </c>
      <c r="C772" s="228">
        <v>4.29</v>
      </c>
      <c r="D772" s="228">
        <v>180</v>
      </c>
      <c r="E772" s="228">
        <v>2.1</v>
      </c>
      <c r="F772" s="228">
        <v>-79.5</v>
      </c>
      <c r="G772" s="228">
        <v>-2.19</v>
      </c>
    </row>
    <row r="773" spans="1:7">
      <c r="A773" s="228" t="s">
        <v>1485</v>
      </c>
      <c r="B773" s="228">
        <v>386</v>
      </c>
      <c r="C773" s="228">
        <v>5.1880439999999997</v>
      </c>
      <c r="D773" s="228">
        <v>640</v>
      </c>
      <c r="E773" s="228">
        <v>8.64</v>
      </c>
      <c r="F773" s="228">
        <v>254</v>
      </c>
      <c r="G773" s="228">
        <v>3.4519560000000009</v>
      </c>
    </row>
    <row r="774" spans="1:7">
      <c r="A774" s="228" t="s">
        <v>1486</v>
      </c>
      <c r="B774" s="228">
        <v>147.30000000000001</v>
      </c>
      <c r="C774" s="228">
        <v>2.34</v>
      </c>
      <c r="D774" s="228">
        <v>180</v>
      </c>
      <c r="E774" s="228">
        <v>2.1</v>
      </c>
      <c r="F774" s="228">
        <v>32.699999999999989</v>
      </c>
      <c r="G774" s="228">
        <v>-0.23999999999999977</v>
      </c>
    </row>
    <row r="775" spans="1:7">
      <c r="A775" s="228" t="s">
        <v>1487</v>
      </c>
      <c r="B775" s="228">
        <v>235.6</v>
      </c>
      <c r="C775" s="228">
        <v>3.3071850000000005</v>
      </c>
      <c r="D775" s="228">
        <v>180</v>
      </c>
      <c r="E775" s="228">
        <v>2.1</v>
      </c>
      <c r="F775" s="228">
        <v>-55.599999999999994</v>
      </c>
      <c r="G775" s="228">
        <v>-1.2071850000000004</v>
      </c>
    </row>
    <row r="776" spans="1:7">
      <c r="A776" s="228" t="s">
        <v>1488</v>
      </c>
      <c r="B776" s="228">
        <v>259.39999999999998</v>
      </c>
      <c r="C776" s="228">
        <v>4.9300000000000006</v>
      </c>
      <c r="D776" s="228">
        <v>324</v>
      </c>
      <c r="E776" s="228">
        <v>3.96</v>
      </c>
      <c r="F776" s="228">
        <v>64.600000000000023</v>
      </c>
      <c r="G776" s="228">
        <v>-0.97000000000000064</v>
      </c>
    </row>
    <row r="777" spans="1:7">
      <c r="A777" s="228" t="s">
        <v>1489</v>
      </c>
      <c r="B777" s="228">
        <v>241</v>
      </c>
      <c r="C777" s="228">
        <v>3.486764</v>
      </c>
      <c r="D777" s="228">
        <v>324</v>
      </c>
      <c r="E777" s="228">
        <v>3.96</v>
      </c>
      <c r="F777" s="228">
        <v>83</v>
      </c>
      <c r="G777" s="228">
        <v>0.47323599999999999</v>
      </c>
    </row>
    <row r="778" spans="1:7">
      <c r="A778" s="228" t="s">
        <v>1490</v>
      </c>
      <c r="B778" s="228">
        <v>231</v>
      </c>
      <c r="C778" s="228">
        <v>2.8199999999999994</v>
      </c>
      <c r="D778" s="228">
        <v>324</v>
      </c>
      <c r="E778" s="228">
        <v>3.96</v>
      </c>
      <c r="F778" s="228">
        <v>93</v>
      </c>
      <c r="G778" s="228">
        <v>1.1400000000000006</v>
      </c>
    </row>
    <row r="779" spans="1:7">
      <c r="A779" s="228" t="s">
        <v>1491</v>
      </c>
      <c r="B779" s="228">
        <v>256.5</v>
      </c>
      <c r="C779" s="228">
        <v>2.9924079999999997</v>
      </c>
      <c r="D779" s="228">
        <v>324</v>
      </c>
      <c r="E779" s="228">
        <v>3.96</v>
      </c>
      <c r="F779" s="228">
        <v>67.5</v>
      </c>
      <c r="G779" s="228">
        <v>0.96759200000000023</v>
      </c>
    </row>
    <row r="780" spans="1:7">
      <c r="A780" s="228" t="s">
        <v>1492</v>
      </c>
      <c r="B780" s="228">
        <v>314.3</v>
      </c>
      <c r="C780" s="228">
        <v>4.2600000000000007</v>
      </c>
      <c r="D780" s="228">
        <v>324</v>
      </c>
      <c r="E780" s="228">
        <v>3.96</v>
      </c>
      <c r="F780" s="228">
        <v>9.6999999999999886</v>
      </c>
      <c r="G780" s="228">
        <v>-0.30000000000000071</v>
      </c>
    </row>
    <row r="781" spans="1:7">
      <c r="A781" s="228" t="s">
        <v>1493</v>
      </c>
      <c r="B781" s="228">
        <v>282.5</v>
      </c>
      <c r="C781" s="228">
        <v>4.2135549999999995</v>
      </c>
      <c r="D781" s="228">
        <v>336</v>
      </c>
      <c r="E781" s="228">
        <v>4.62</v>
      </c>
      <c r="F781" s="228">
        <v>53.5</v>
      </c>
      <c r="G781" s="228">
        <v>0.40644500000000061</v>
      </c>
    </row>
    <row r="782" spans="1:7">
      <c r="A782" s="228" t="s">
        <v>1494</v>
      </c>
      <c r="B782" s="228">
        <v>289.7</v>
      </c>
      <c r="C782" s="228">
        <v>4.4620000000000006</v>
      </c>
      <c r="D782" s="228">
        <v>336</v>
      </c>
      <c r="E782" s="228">
        <v>4.62</v>
      </c>
      <c r="F782" s="228">
        <v>46.300000000000011</v>
      </c>
      <c r="G782" s="228">
        <v>0.15799999999999947</v>
      </c>
    </row>
    <row r="783" spans="1:7">
      <c r="A783" s="228" t="s">
        <v>1495</v>
      </c>
      <c r="B783" s="228">
        <v>291.5</v>
      </c>
      <c r="C783" s="228">
        <v>3.9501459999999993</v>
      </c>
      <c r="D783" s="228">
        <v>324</v>
      </c>
      <c r="E783" s="228">
        <v>3.96</v>
      </c>
      <c r="F783" s="228">
        <v>32.5</v>
      </c>
      <c r="G783" s="228">
        <v>9.8540000000006955E-3</v>
      </c>
    </row>
    <row r="784" spans="1:7">
      <c r="A784" s="228" t="s">
        <v>1496</v>
      </c>
      <c r="B784" s="228">
        <v>144</v>
      </c>
      <c r="C784" s="228">
        <v>1.8</v>
      </c>
      <c r="D784" s="228">
        <v>216</v>
      </c>
      <c r="E784" s="228">
        <v>2.64</v>
      </c>
      <c r="F784" s="228">
        <v>72</v>
      </c>
      <c r="G784" s="228">
        <v>0.84000000000000008</v>
      </c>
    </row>
    <row r="785" spans="1:7">
      <c r="A785" s="228" t="s">
        <v>1497</v>
      </c>
      <c r="B785" s="228">
        <v>98.2</v>
      </c>
      <c r="C785" s="228">
        <v>1.56</v>
      </c>
      <c r="D785" s="228">
        <v>120</v>
      </c>
      <c r="E785" s="228">
        <v>1.4</v>
      </c>
      <c r="F785" s="228">
        <v>21.799999999999997</v>
      </c>
      <c r="G785" s="228">
        <v>-0.16000000000000014</v>
      </c>
    </row>
    <row r="786" spans="1:7">
      <c r="A786" s="228" t="s">
        <v>1498</v>
      </c>
      <c r="B786" s="228">
        <v>147.30000000000001</v>
      </c>
      <c r="C786" s="228">
        <v>2.34</v>
      </c>
      <c r="D786" s="228">
        <v>180</v>
      </c>
      <c r="E786" s="228">
        <v>2.1</v>
      </c>
      <c r="F786" s="228">
        <v>32.699999999999989</v>
      </c>
      <c r="G786" s="228">
        <v>-0.23999999999999977</v>
      </c>
    </row>
    <row r="787" spans="1:7">
      <c r="A787" s="228" t="s">
        <v>1499</v>
      </c>
      <c r="B787" s="228">
        <v>282.5</v>
      </c>
      <c r="C787" s="228">
        <v>4.2135549999999995</v>
      </c>
      <c r="D787" s="228">
        <v>336</v>
      </c>
      <c r="E787" s="228">
        <v>4.62</v>
      </c>
      <c r="F787" s="228">
        <v>53.5</v>
      </c>
      <c r="G787" s="228">
        <v>0.40644500000000061</v>
      </c>
    </row>
    <row r="788" spans="1:7">
      <c r="A788" s="228" t="s">
        <v>1500</v>
      </c>
      <c r="B788" s="228">
        <v>417.1</v>
      </c>
      <c r="C788" s="228">
        <v>5.9265600000000003</v>
      </c>
      <c r="D788" s="228">
        <v>336</v>
      </c>
      <c r="E788" s="228">
        <v>4.62</v>
      </c>
      <c r="F788" s="228">
        <v>-81.100000000000023</v>
      </c>
      <c r="G788" s="228">
        <v>-1.3065600000000002</v>
      </c>
    </row>
    <row r="789" spans="1:7">
      <c r="A789" s="228" t="s">
        <v>1501</v>
      </c>
      <c r="B789" s="228">
        <v>571.5</v>
      </c>
      <c r="C789" s="228">
        <v>8.64</v>
      </c>
      <c r="D789" s="228">
        <v>672</v>
      </c>
      <c r="E789" s="228">
        <v>9.24</v>
      </c>
      <c r="F789" s="228">
        <v>100.5</v>
      </c>
      <c r="G789" s="228">
        <v>0.59999999999999964</v>
      </c>
    </row>
    <row r="790" spans="1:7">
      <c r="A790" s="228" t="s">
        <v>1502</v>
      </c>
      <c r="B790" s="228">
        <v>532.20000000000005</v>
      </c>
      <c r="C790" s="228">
        <v>7.5221460000000002</v>
      </c>
      <c r="D790" s="228">
        <v>336</v>
      </c>
      <c r="E790" s="228">
        <v>4.62</v>
      </c>
      <c r="F790" s="228">
        <v>-196.20000000000005</v>
      </c>
      <c r="G790" s="228">
        <v>-2.9021460000000001</v>
      </c>
    </row>
    <row r="791" spans="1:7">
      <c r="A791" s="228" t="s">
        <v>1503</v>
      </c>
      <c r="B791" s="228">
        <v>315.5</v>
      </c>
      <c r="C791" s="228">
        <v>4.2412800000000006</v>
      </c>
      <c r="D791" s="228">
        <v>324</v>
      </c>
      <c r="E791" s="228">
        <v>3.96</v>
      </c>
      <c r="F791" s="228">
        <v>8.5</v>
      </c>
      <c r="G791" s="228">
        <v>-0.28128000000000064</v>
      </c>
    </row>
    <row r="792" spans="1:7">
      <c r="A792" s="228" t="s">
        <v>1504</v>
      </c>
      <c r="B792" s="228">
        <v>253.9</v>
      </c>
      <c r="C792" s="228">
        <v>4.1548799999999995</v>
      </c>
      <c r="D792" s="228">
        <v>336</v>
      </c>
      <c r="E792" s="228">
        <v>4.62</v>
      </c>
      <c r="F792" s="228">
        <v>82.1</v>
      </c>
      <c r="G792" s="228">
        <v>0.46512000000000064</v>
      </c>
    </row>
    <row r="793" spans="1:7">
      <c r="A793" s="228" t="s">
        <v>1505</v>
      </c>
      <c r="B793" s="228">
        <v>121</v>
      </c>
      <c r="C793" s="228">
        <v>0.96350000000000002</v>
      </c>
      <c r="D793" s="228">
        <v>180</v>
      </c>
      <c r="E793" s="228">
        <v>2.1</v>
      </c>
      <c r="F793" s="228">
        <v>59</v>
      </c>
      <c r="G793" s="228">
        <v>1.1365000000000001</v>
      </c>
    </row>
    <row r="794" spans="1:7">
      <c r="A794" s="228" t="s">
        <v>1506</v>
      </c>
      <c r="B794" s="228">
        <v>218</v>
      </c>
      <c r="C794" s="228">
        <v>2.81128</v>
      </c>
      <c r="D794" s="228">
        <v>180</v>
      </c>
      <c r="E794" s="228">
        <v>2.1</v>
      </c>
      <c r="F794" s="228">
        <v>-38</v>
      </c>
      <c r="G794" s="228">
        <v>-0.71127999999999991</v>
      </c>
    </row>
    <row r="795" spans="1:7">
      <c r="A795" s="228" t="s">
        <v>1507</v>
      </c>
      <c r="B795" s="228">
        <v>113</v>
      </c>
      <c r="C795" s="228">
        <v>0.84</v>
      </c>
      <c r="D795" s="228">
        <v>123</v>
      </c>
      <c r="E795" s="228">
        <v>0.75</v>
      </c>
      <c r="F795" s="228">
        <v>10</v>
      </c>
      <c r="G795" s="228">
        <v>-8.9999999999999969E-2</v>
      </c>
    </row>
    <row r="796" spans="1:7">
      <c r="A796" s="228" t="s">
        <v>1508</v>
      </c>
      <c r="B796" s="228">
        <v>373.20000000000005</v>
      </c>
      <c r="C796" s="228">
        <v>6.4500000000000011</v>
      </c>
      <c r="D796" s="228">
        <v>480</v>
      </c>
      <c r="E796" s="228">
        <v>6.48</v>
      </c>
      <c r="F796" s="228">
        <v>106.79999999999995</v>
      </c>
      <c r="G796" s="228">
        <v>2.9999999999999361E-2</v>
      </c>
    </row>
    <row r="797" spans="1:7">
      <c r="A797" s="228" t="s">
        <v>1509</v>
      </c>
      <c r="B797" s="228">
        <v>345.8</v>
      </c>
      <c r="C797" s="228">
        <v>6.4200000000000017</v>
      </c>
      <c r="D797" s="228">
        <v>480</v>
      </c>
      <c r="E797" s="228">
        <v>6.48</v>
      </c>
      <c r="F797" s="228">
        <v>134.19999999999999</v>
      </c>
      <c r="G797" s="228">
        <v>5.9999999999998721E-2</v>
      </c>
    </row>
    <row r="798" spans="1:7">
      <c r="A798" s="228" t="s">
        <v>1510</v>
      </c>
      <c r="B798" s="228">
        <v>257.89999999999998</v>
      </c>
      <c r="C798" s="228">
        <v>4.3831509999999998</v>
      </c>
      <c r="D798" s="228">
        <v>324</v>
      </c>
      <c r="E798" s="228">
        <v>3.96</v>
      </c>
      <c r="F798" s="228">
        <v>66.100000000000023</v>
      </c>
      <c r="G798" s="228">
        <v>-0.42315099999999983</v>
      </c>
    </row>
    <row r="799" spans="1:7">
      <c r="A799" s="228" t="s">
        <v>1511</v>
      </c>
      <c r="B799" s="228">
        <v>220.5</v>
      </c>
      <c r="C799" s="228">
        <v>4.1099999999999994</v>
      </c>
      <c r="D799" s="228">
        <v>180</v>
      </c>
      <c r="E799" s="228">
        <v>2.1</v>
      </c>
      <c r="F799" s="228">
        <v>-40.5</v>
      </c>
      <c r="G799" s="228">
        <v>-2.0099999999999993</v>
      </c>
    </row>
    <row r="800" spans="1:7">
      <c r="A800" s="228" t="s">
        <v>1512</v>
      </c>
      <c r="B800" s="228">
        <v>132</v>
      </c>
      <c r="C800" s="228">
        <v>1.6800000000000002</v>
      </c>
      <c r="D800" s="228">
        <v>180</v>
      </c>
      <c r="E800" s="228">
        <v>2.1</v>
      </c>
      <c r="F800" s="228">
        <v>48</v>
      </c>
      <c r="G800" s="228">
        <v>0.41999999999999993</v>
      </c>
    </row>
    <row r="801" spans="1:7">
      <c r="A801" s="228" t="s">
        <v>1513</v>
      </c>
      <c r="B801" s="228">
        <v>294.5</v>
      </c>
      <c r="C801" s="228">
        <v>4.0327059999999992</v>
      </c>
      <c r="D801" s="228">
        <v>324</v>
      </c>
      <c r="E801" s="228">
        <v>3.96</v>
      </c>
      <c r="F801" s="228">
        <v>29.5</v>
      </c>
      <c r="G801" s="228">
        <v>-7.2705999999999271E-2</v>
      </c>
    </row>
    <row r="802" spans="1:7">
      <c r="A802" s="228" t="s">
        <v>1514</v>
      </c>
      <c r="B802" s="228">
        <v>163.5</v>
      </c>
      <c r="C802" s="228">
        <v>4.4219999999999997</v>
      </c>
      <c r="D802" s="228">
        <v>480</v>
      </c>
      <c r="E802" s="228">
        <v>6.48</v>
      </c>
      <c r="F802" s="228">
        <v>316.5</v>
      </c>
      <c r="G802" s="228">
        <v>2.0580000000000007</v>
      </c>
    </row>
    <row r="803" spans="1:7">
      <c r="A803" s="228" t="s">
        <v>1515</v>
      </c>
      <c r="B803" s="228">
        <v>315</v>
      </c>
      <c r="C803" s="228">
        <v>4.2735389999999995</v>
      </c>
      <c r="D803" s="228">
        <v>324</v>
      </c>
      <c r="E803" s="228">
        <v>3.96</v>
      </c>
      <c r="F803" s="228">
        <v>9</v>
      </c>
      <c r="G803" s="228">
        <v>-0.31353899999999957</v>
      </c>
    </row>
    <row r="804" spans="1:7">
      <c r="A804" s="228" t="s">
        <v>1516</v>
      </c>
      <c r="B804" s="228">
        <v>135</v>
      </c>
      <c r="C804" s="228">
        <v>1.8215549999999996</v>
      </c>
      <c r="D804" s="228">
        <v>180</v>
      </c>
      <c r="E804" s="228">
        <v>2.1</v>
      </c>
      <c r="F804" s="228">
        <v>45</v>
      </c>
      <c r="G804" s="228">
        <v>0.2784450000000005</v>
      </c>
    </row>
    <row r="805" spans="1:7">
      <c r="A805" s="228" t="s">
        <v>1517</v>
      </c>
      <c r="B805" s="228">
        <v>140.30000000000001</v>
      </c>
      <c r="C805" s="228">
        <v>2.2200000000000002</v>
      </c>
      <c r="D805" s="228">
        <v>180</v>
      </c>
      <c r="E805" s="228">
        <v>2.1</v>
      </c>
      <c r="F805" s="228">
        <v>39.699999999999989</v>
      </c>
      <c r="G805" s="228">
        <v>-0.12000000000000011</v>
      </c>
    </row>
    <row r="806" spans="1:7">
      <c r="A806" s="228" t="s">
        <v>1518</v>
      </c>
      <c r="B806" s="228">
        <v>209.4</v>
      </c>
      <c r="C806" s="228">
        <v>3.09</v>
      </c>
      <c r="D806" s="228">
        <v>324</v>
      </c>
      <c r="E806" s="228">
        <v>3.96</v>
      </c>
      <c r="F806" s="228">
        <v>114.6</v>
      </c>
      <c r="G806" s="228">
        <v>0.87000000000000011</v>
      </c>
    </row>
    <row r="807" spans="1:7">
      <c r="A807" s="228" t="s">
        <v>1519</v>
      </c>
      <c r="B807" s="228">
        <v>505.5</v>
      </c>
      <c r="C807" s="228">
        <v>6.8735879999999998</v>
      </c>
      <c r="D807" s="228">
        <v>480</v>
      </c>
      <c r="E807" s="228">
        <v>6.48</v>
      </c>
      <c r="F807" s="228">
        <v>-25.5</v>
      </c>
      <c r="G807" s="228">
        <v>-0.39358799999999938</v>
      </c>
    </row>
    <row r="808" spans="1:7">
      <c r="A808" s="228" t="s">
        <v>1520</v>
      </c>
      <c r="B808" s="228">
        <v>403.5</v>
      </c>
      <c r="C808" s="228">
        <v>6.9900000000000011</v>
      </c>
      <c r="D808" s="228">
        <v>324</v>
      </c>
      <c r="E808" s="228">
        <v>3.96</v>
      </c>
      <c r="F808" s="228">
        <v>-79.5</v>
      </c>
      <c r="G808" s="228">
        <v>-3.0300000000000011</v>
      </c>
    </row>
    <row r="809" spans="1:7">
      <c r="A809" s="228" t="s">
        <v>1521</v>
      </c>
      <c r="B809" s="228">
        <v>129</v>
      </c>
      <c r="C809" s="228">
        <v>1.4734799999999999</v>
      </c>
      <c r="D809" s="228">
        <v>180</v>
      </c>
      <c r="E809" s="228">
        <v>2.1</v>
      </c>
      <c r="F809" s="228">
        <v>51</v>
      </c>
      <c r="G809" s="228">
        <v>0.62652000000000019</v>
      </c>
    </row>
    <row r="810" spans="1:7">
      <c r="A810" s="228" t="s">
        <v>1522</v>
      </c>
      <c r="B810" s="228">
        <v>109</v>
      </c>
      <c r="C810" s="228">
        <v>1.4425600000000001</v>
      </c>
      <c r="D810" s="228">
        <v>120</v>
      </c>
      <c r="E810" s="228">
        <v>1.4</v>
      </c>
      <c r="F810" s="228">
        <v>11</v>
      </c>
      <c r="G810" s="228">
        <v>-4.2560000000000153E-2</v>
      </c>
    </row>
    <row r="811" spans="1:7">
      <c r="A811" s="228" t="s">
        <v>1523</v>
      </c>
      <c r="B811" s="228">
        <v>420.5</v>
      </c>
      <c r="C811" s="228">
        <v>5.9640000000000004</v>
      </c>
      <c r="D811" s="228">
        <v>480</v>
      </c>
      <c r="E811" s="228">
        <v>6.48</v>
      </c>
      <c r="F811" s="228">
        <v>59.5</v>
      </c>
      <c r="G811" s="228">
        <v>0.51600000000000001</v>
      </c>
    </row>
    <row r="812" spans="1:7">
      <c r="A812" s="228" t="s">
        <v>1524</v>
      </c>
      <c r="B812" s="228">
        <v>52</v>
      </c>
      <c r="C812" s="228">
        <v>0.39</v>
      </c>
      <c r="D812" s="228">
        <v>180</v>
      </c>
      <c r="E812" s="228">
        <v>2.1</v>
      </c>
      <c r="F812" s="228">
        <v>128</v>
      </c>
      <c r="G812" s="228">
        <v>1.71</v>
      </c>
    </row>
    <row r="813" spans="1:7">
      <c r="A813" s="228" t="s">
        <v>1525</v>
      </c>
      <c r="B813" s="228">
        <v>163.5</v>
      </c>
      <c r="C813" s="228">
        <v>2.2799999999999998</v>
      </c>
      <c r="D813" s="228">
        <v>180</v>
      </c>
      <c r="E813" s="228">
        <v>2.1</v>
      </c>
      <c r="F813" s="228">
        <v>16.5</v>
      </c>
      <c r="G813" s="228">
        <v>-0.17999999999999972</v>
      </c>
    </row>
    <row r="814" spans="1:7">
      <c r="A814" s="228" t="s">
        <v>1526</v>
      </c>
      <c r="B814" s="228">
        <v>404.5</v>
      </c>
      <c r="C814" s="228">
        <v>6.1912800000000008</v>
      </c>
      <c r="D814" s="228">
        <v>480</v>
      </c>
      <c r="E814" s="228">
        <v>6.48</v>
      </c>
      <c r="F814" s="228">
        <v>75.5</v>
      </c>
      <c r="G814" s="228">
        <v>0.28871999999999964</v>
      </c>
    </row>
    <row r="815" spans="1:7">
      <c r="A815" s="228" t="s">
        <v>1527</v>
      </c>
      <c r="B815" s="228">
        <v>346.5</v>
      </c>
      <c r="C815" s="228">
        <v>4.7144310000000003</v>
      </c>
      <c r="D815" s="228">
        <v>324</v>
      </c>
      <c r="E815" s="228">
        <v>3.96</v>
      </c>
      <c r="F815" s="228">
        <v>-22.5</v>
      </c>
      <c r="G815" s="228">
        <v>-0.7544310000000003</v>
      </c>
    </row>
    <row r="816" spans="1:7">
      <c r="A816" s="228" t="s">
        <v>1528</v>
      </c>
      <c r="B816" s="228">
        <v>235.5</v>
      </c>
      <c r="C816" s="228">
        <v>4.47</v>
      </c>
      <c r="D816" s="228">
        <v>180</v>
      </c>
      <c r="E816" s="228">
        <v>2.1</v>
      </c>
      <c r="F816" s="228">
        <v>-55.5</v>
      </c>
      <c r="G816" s="228">
        <v>-2.3699999999999997</v>
      </c>
    </row>
    <row r="817" spans="1:7">
      <c r="A817" s="228" t="s">
        <v>1529</v>
      </c>
      <c r="B817" s="228">
        <v>257.5</v>
      </c>
      <c r="C817" s="228">
        <v>4.18</v>
      </c>
      <c r="D817" s="228">
        <v>324</v>
      </c>
      <c r="E817" s="228">
        <v>3.96</v>
      </c>
      <c r="F817" s="228">
        <v>66.5</v>
      </c>
      <c r="G817" s="228">
        <v>-0.21999999999999975</v>
      </c>
    </row>
    <row r="818" spans="1:7">
      <c r="A818" s="228" t="s">
        <v>1530</v>
      </c>
      <c r="B818" s="228">
        <v>384.5</v>
      </c>
      <c r="C818" s="228">
        <v>5.5579999999999998</v>
      </c>
      <c r="D818" s="228">
        <v>480</v>
      </c>
      <c r="E818" s="228">
        <v>6.48</v>
      </c>
      <c r="F818" s="228">
        <v>95.5</v>
      </c>
      <c r="G818" s="228">
        <v>0.9220000000000006</v>
      </c>
    </row>
    <row r="819" spans="1:7">
      <c r="A819" s="228" t="s">
        <v>1531</v>
      </c>
      <c r="B819" s="228">
        <v>175.5</v>
      </c>
      <c r="C819" s="228">
        <v>3.8999999999999995</v>
      </c>
      <c r="D819" s="228">
        <v>180</v>
      </c>
      <c r="E819" s="228">
        <v>2.1</v>
      </c>
      <c r="F819" s="228">
        <v>4.5</v>
      </c>
      <c r="G819" s="228">
        <v>-1.7999999999999994</v>
      </c>
    </row>
    <row r="820" spans="1:7">
      <c r="A820" s="228" t="s">
        <v>1532</v>
      </c>
      <c r="B820" s="228">
        <v>297.7</v>
      </c>
      <c r="C820" s="228">
        <v>4.4720000000000004</v>
      </c>
      <c r="D820" s="228">
        <v>336</v>
      </c>
      <c r="E820" s="228">
        <v>4.62</v>
      </c>
      <c r="F820" s="228">
        <v>38.300000000000011</v>
      </c>
      <c r="G820" s="228">
        <v>0.14799999999999969</v>
      </c>
    </row>
    <row r="821" spans="1:7">
      <c r="A821" s="228" t="s">
        <v>1533</v>
      </c>
      <c r="B821" s="228">
        <v>300.3</v>
      </c>
      <c r="C821" s="228">
        <v>4.5279999999999996</v>
      </c>
      <c r="D821" s="228">
        <v>324</v>
      </c>
      <c r="E821" s="228">
        <v>3.96</v>
      </c>
      <c r="F821" s="228">
        <v>23.699999999999989</v>
      </c>
      <c r="G821" s="228">
        <v>-0.56799999999999962</v>
      </c>
    </row>
    <row r="822" spans="1:7">
      <c r="A822" s="228" t="s">
        <v>1534</v>
      </c>
      <c r="B822" s="228">
        <v>297.10000000000002</v>
      </c>
      <c r="C822" s="228">
        <v>4.5</v>
      </c>
      <c r="D822" s="228">
        <v>324</v>
      </c>
      <c r="E822" s="228">
        <v>3.96</v>
      </c>
      <c r="F822" s="228">
        <v>26.899999999999977</v>
      </c>
      <c r="G822" s="228">
        <v>-0.54</v>
      </c>
    </row>
    <row r="823" spans="1:7">
      <c r="A823" s="228" t="s">
        <v>1535</v>
      </c>
      <c r="B823" s="228">
        <v>237</v>
      </c>
      <c r="C823" s="228">
        <v>3.69</v>
      </c>
      <c r="D823" s="228">
        <v>180</v>
      </c>
      <c r="E823" s="228">
        <v>2.1</v>
      </c>
      <c r="F823" s="228">
        <v>-57</v>
      </c>
      <c r="G823" s="228">
        <v>-1.5899999999999999</v>
      </c>
    </row>
    <row r="824" spans="1:7">
      <c r="A824" s="228" t="s">
        <v>1536</v>
      </c>
      <c r="B824" s="228">
        <v>390.8</v>
      </c>
      <c r="C824" s="228">
        <v>6.42</v>
      </c>
      <c r="D824" s="228">
        <v>324</v>
      </c>
      <c r="E824" s="228">
        <v>3.96</v>
      </c>
      <c r="F824" s="228">
        <v>-66.800000000000011</v>
      </c>
      <c r="G824" s="228">
        <v>-2.46</v>
      </c>
    </row>
    <row r="825" spans="1:7">
      <c r="A825" s="228" t="s">
        <v>1537</v>
      </c>
      <c r="B825" s="228">
        <v>297.8</v>
      </c>
      <c r="C825" s="228">
        <v>3.8937279999999999</v>
      </c>
      <c r="D825" s="228">
        <v>324</v>
      </c>
      <c r="E825" s="228">
        <v>3.96</v>
      </c>
      <c r="F825" s="228">
        <v>26.199999999999989</v>
      </c>
      <c r="G825" s="228">
        <v>6.6272000000000109E-2</v>
      </c>
    </row>
    <row r="826" spans="1:7">
      <c r="A826" s="228" t="s">
        <v>1538</v>
      </c>
      <c r="B826" s="228">
        <v>534.20000000000005</v>
      </c>
      <c r="C826" s="228">
        <v>8.022000000000002</v>
      </c>
      <c r="D826" s="228">
        <v>336</v>
      </c>
      <c r="E826" s="228">
        <v>4.62</v>
      </c>
      <c r="F826" s="228">
        <v>-198.20000000000005</v>
      </c>
      <c r="G826" s="228">
        <v>-3.4020000000000019</v>
      </c>
    </row>
    <row r="827" spans="1:7">
      <c r="A827" s="228" t="s">
        <v>1539</v>
      </c>
      <c r="B827" s="228">
        <v>345.5</v>
      </c>
      <c r="C827" s="228">
        <v>5.0068160000000006</v>
      </c>
      <c r="D827" s="228">
        <v>432</v>
      </c>
      <c r="E827" s="228">
        <v>5.28</v>
      </c>
      <c r="F827" s="228">
        <v>86.5</v>
      </c>
      <c r="G827" s="228">
        <v>0.27318399999999965</v>
      </c>
    </row>
    <row r="828" spans="1:7">
      <c r="A828" s="228" t="s">
        <v>1540</v>
      </c>
      <c r="B828" s="228">
        <v>147.30000000000001</v>
      </c>
      <c r="C828" s="228">
        <v>2.34</v>
      </c>
      <c r="D828" s="228">
        <v>180</v>
      </c>
      <c r="E828" s="228">
        <v>2.1</v>
      </c>
      <c r="F828" s="228">
        <v>32.699999999999989</v>
      </c>
      <c r="G828" s="228">
        <v>-0.23999999999999977</v>
      </c>
    </row>
    <row r="829" spans="1:7">
      <c r="A829" s="228" t="s">
        <v>1541</v>
      </c>
      <c r="B829" s="228">
        <v>158.4</v>
      </c>
      <c r="C829" s="228">
        <v>2.2199999999999998</v>
      </c>
      <c r="D829" s="228">
        <v>142</v>
      </c>
      <c r="E829" s="228">
        <v>1.2</v>
      </c>
      <c r="F829" s="228">
        <v>-16.400000000000006</v>
      </c>
      <c r="G829" s="228">
        <v>-1.0199999999999998</v>
      </c>
    </row>
    <row r="830" spans="1:7">
      <c r="A830" s="228" t="s">
        <v>1542</v>
      </c>
      <c r="B830" s="228">
        <v>569.4</v>
      </c>
      <c r="C830" s="228">
        <v>8.6364850000000004</v>
      </c>
      <c r="D830" s="228">
        <v>480</v>
      </c>
      <c r="E830" s="228">
        <v>6.48</v>
      </c>
      <c r="F830" s="228">
        <v>-89.399999999999977</v>
      </c>
      <c r="G830" s="228">
        <v>-2.156485</v>
      </c>
    </row>
    <row r="831" spans="1:7">
      <c r="A831" s="228" t="s">
        <v>1543</v>
      </c>
      <c r="B831" s="228">
        <v>161.6</v>
      </c>
      <c r="C831" s="228">
        <v>2.38</v>
      </c>
      <c r="D831" s="228">
        <v>180</v>
      </c>
      <c r="E831" s="228">
        <v>2.1</v>
      </c>
      <c r="F831" s="228">
        <v>18.400000000000006</v>
      </c>
      <c r="G831" s="228">
        <v>-0.2799999999999998</v>
      </c>
    </row>
    <row r="832" spans="1:7">
      <c r="A832" s="228" t="s">
        <v>1544</v>
      </c>
      <c r="B832" s="228">
        <v>206.7</v>
      </c>
      <c r="C832" s="228">
        <v>2.85</v>
      </c>
      <c r="D832" s="228">
        <v>180</v>
      </c>
      <c r="E832" s="228">
        <v>2.1</v>
      </c>
      <c r="F832" s="228">
        <v>-26.699999999999989</v>
      </c>
      <c r="G832" s="228">
        <v>-0.75</v>
      </c>
    </row>
    <row r="833" spans="1:7">
      <c r="A833" s="228" t="s">
        <v>1545</v>
      </c>
      <c r="B833" s="228">
        <v>210.3</v>
      </c>
      <c r="C833" s="228">
        <v>4.4800000000000004</v>
      </c>
      <c r="D833" s="228">
        <v>336</v>
      </c>
      <c r="E833" s="228">
        <v>4.62</v>
      </c>
      <c r="F833" s="228">
        <v>125.69999999999999</v>
      </c>
      <c r="G833" s="228">
        <v>0.13999999999999968</v>
      </c>
    </row>
    <row r="834" spans="1:7">
      <c r="A834" s="228" t="s">
        <v>1546</v>
      </c>
      <c r="B834" s="228">
        <v>248</v>
      </c>
      <c r="C834" s="228">
        <v>3.5487399999999996</v>
      </c>
      <c r="D834" s="228">
        <v>240</v>
      </c>
      <c r="E834" s="228">
        <v>2.8</v>
      </c>
      <c r="F834" s="228">
        <v>-8</v>
      </c>
      <c r="G834" s="228">
        <v>-0.74873999999999974</v>
      </c>
    </row>
    <row r="835" spans="1:7">
      <c r="A835" s="228" t="s">
        <v>1547</v>
      </c>
      <c r="B835" s="228">
        <v>191.7</v>
      </c>
      <c r="C835" s="228">
        <v>2.73</v>
      </c>
      <c r="D835" s="228">
        <v>180</v>
      </c>
      <c r="E835" s="228">
        <v>2.1</v>
      </c>
      <c r="F835" s="228">
        <v>-11.699999999999989</v>
      </c>
      <c r="G835" s="228">
        <v>-0.62999999999999989</v>
      </c>
    </row>
    <row r="836" spans="1:7">
      <c r="A836" s="228" t="s">
        <v>1548</v>
      </c>
      <c r="B836" s="228">
        <v>187</v>
      </c>
      <c r="C836" s="228">
        <v>2.5672060000000001</v>
      </c>
      <c r="D836" s="228">
        <v>180</v>
      </c>
      <c r="E836" s="228">
        <v>2.1</v>
      </c>
      <c r="F836" s="228">
        <v>-7</v>
      </c>
      <c r="G836" s="228">
        <v>-0.46720600000000001</v>
      </c>
    </row>
    <row r="837" spans="1:7">
      <c r="A837" s="228" t="s">
        <v>1549</v>
      </c>
      <c r="B837" s="228">
        <v>135</v>
      </c>
      <c r="C837" s="228">
        <v>1.1383000000000001</v>
      </c>
      <c r="D837" s="228">
        <v>120</v>
      </c>
      <c r="E837" s="228">
        <v>1.4</v>
      </c>
      <c r="F837" s="228">
        <v>-15</v>
      </c>
      <c r="G837" s="228">
        <v>0.26169999999999982</v>
      </c>
    </row>
    <row r="838" spans="1:7">
      <c r="A838" s="228" t="s">
        <v>1550</v>
      </c>
      <c r="B838" s="228">
        <v>102.5</v>
      </c>
      <c r="C838" s="228">
        <v>1.8339999999999996</v>
      </c>
      <c r="D838" s="228">
        <v>216</v>
      </c>
      <c r="E838" s="228">
        <v>2.64</v>
      </c>
      <c r="F838" s="228">
        <v>113.5</v>
      </c>
      <c r="G838" s="228">
        <v>0.80600000000000049</v>
      </c>
    </row>
    <row r="839" spans="1:7">
      <c r="A839" s="228" t="s">
        <v>1551</v>
      </c>
      <c r="B839" s="228">
        <v>147.30000000000001</v>
      </c>
      <c r="C839" s="228">
        <v>2.34</v>
      </c>
      <c r="D839" s="228">
        <v>180</v>
      </c>
      <c r="E839" s="228">
        <v>2.1</v>
      </c>
      <c r="F839" s="228">
        <v>32.699999999999989</v>
      </c>
      <c r="G839" s="228">
        <v>-0.23999999999999977</v>
      </c>
    </row>
    <row r="840" spans="1:7">
      <c r="A840" s="228" t="s">
        <v>1552</v>
      </c>
      <c r="B840" s="228">
        <v>313.60000000000002</v>
      </c>
      <c r="C840" s="228">
        <v>5.79</v>
      </c>
      <c r="D840" s="228">
        <v>324</v>
      </c>
      <c r="E840" s="228">
        <v>3.96</v>
      </c>
      <c r="F840" s="228">
        <v>10.399999999999977</v>
      </c>
      <c r="G840" s="228">
        <v>-1.83</v>
      </c>
    </row>
    <row r="841" spans="1:7">
      <c r="A841" s="228" t="s">
        <v>1553</v>
      </c>
      <c r="B841" s="228">
        <v>210.5</v>
      </c>
      <c r="C841" s="228">
        <v>2.9265130000000008</v>
      </c>
      <c r="D841" s="228">
        <v>320</v>
      </c>
      <c r="E841" s="228">
        <v>4.32</v>
      </c>
      <c r="F841" s="228">
        <v>109.5</v>
      </c>
      <c r="G841" s="228">
        <v>1.3934869999999995</v>
      </c>
    </row>
    <row r="842" spans="1:7">
      <c r="A842" s="228" t="s">
        <v>1554</v>
      </c>
      <c r="B842" s="228">
        <v>269.5</v>
      </c>
      <c r="C842" s="228">
        <v>5.0000000000000009</v>
      </c>
      <c r="D842" s="228">
        <v>324</v>
      </c>
      <c r="E842" s="228">
        <v>3.96</v>
      </c>
      <c r="F842" s="228">
        <v>54.5</v>
      </c>
      <c r="G842" s="228">
        <v>-1.0400000000000009</v>
      </c>
    </row>
    <row r="843" spans="1:7">
      <c r="A843" s="228" t="s">
        <v>1555</v>
      </c>
      <c r="B843" s="228">
        <v>296.5</v>
      </c>
      <c r="C843" s="228">
        <v>4.83</v>
      </c>
      <c r="D843" s="228">
        <v>336</v>
      </c>
      <c r="E843" s="228">
        <v>4.62</v>
      </c>
      <c r="F843" s="228">
        <v>39.5</v>
      </c>
      <c r="G843" s="228">
        <v>-0.20999999999999996</v>
      </c>
    </row>
    <row r="844" spans="1:7">
      <c r="A844" s="228" t="s">
        <v>1556</v>
      </c>
      <c r="B844" s="228">
        <v>290</v>
      </c>
      <c r="C844" s="228">
        <v>3.8175879999999993</v>
      </c>
      <c r="D844" s="228">
        <v>324</v>
      </c>
      <c r="E844" s="228">
        <v>3.96</v>
      </c>
      <c r="F844" s="228">
        <v>34</v>
      </c>
      <c r="G844" s="228">
        <v>0.14241200000000065</v>
      </c>
    </row>
    <row r="845" spans="1:7">
      <c r="A845" s="228" t="s">
        <v>1557</v>
      </c>
      <c r="B845" s="228">
        <v>237</v>
      </c>
      <c r="C845" s="228">
        <v>3.5015549999999993</v>
      </c>
      <c r="D845" s="228">
        <v>180</v>
      </c>
      <c r="E845" s="228">
        <v>2.1</v>
      </c>
      <c r="F845" s="228">
        <v>-57</v>
      </c>
      <c r="G845" s="228">
        <v>-1.4015549999999992</v>
      </c>
    </row>
    <row r="846" spans="1:7">
      <c r="A846" s="228" t="s">
        <v>1558</v>
      </c>
      <c r="B846" s="228">
        <v>377</v>
      </c>
      <c r="C846" s="228">
        <v>6.53</v>
      </c>
      <c r="D846" s="228">
        <v>480</v>
      </c>
      <c r="E846" s="228">
        <v>6.48</v>
      </c>
      <c r="F846" s="228">
        <v>103</v>
      </c>
      <c r="G846" s="228">
        <v>-4.9999999999999822E-2</v>
      </c>
    </row>
    <row r="847" spans="1:7">
      <c r="A847" s="228" t="s">
        <v>1559</v>
      </c>
      <c r="B847" s="228">
        <v>249</v>
      </c>
      <c r="C847" s="228">
        <v>3.8839999999999999</v>
      </c>
      <c r="D847" s="228">
        <v>224</v>
      </c>
      <c r="E847" s="228">
        <v>3.08</v>
      </c>
      <c r="F847" s="228">
        <v>-25</v>
      </c>
      <c r="G847" s="228">
        <v>-0.80399999999999983</v>
      </c>
    </row>
    <row r="848" spans="1:7">
      <c r="A848" s="228" t="s">
        <v>1560</v>
      </c>
      <c r="B848" s="228">
        <v>169.4</v>
      </c>
      <c r="C848" s="228">
        <v>2.3600000000000003</v>
      </c>
      <c r="D848" s="228">
        <v>180</v>
      </c>
      <c r="E848" s="228">
        <v>2.1</v>
      </c>
      <c r="F848" s="228">
        <v>10.599999999999994</v>
      </c>
      <c r="G848" s="228">
        <v>-0.26000000000000023</v>
      </c>
    </row>
    <row r="849" spans="1:7">
      <c r="A849" s="228" t="s">
        <v>1561</v>
      </c>
      <c r="B849" s="228">
        <v>319.3</v>
      </c>
      <c r="C849" s="228">
        <v>5.370000000000001</v>
      </c>
      <c r="D849" s="228">
        <v>324</v>
      </c>
      <c r="E849" s="228">
        <v>3.96</v>
      </c>
      <c r="F849" s="228">
        <v>4.6999999999999886</v>
      </c>
      <c r="G849" s="228">
        <v>-1.410000000000001</v>
      </c>
    </row>
    <row r="850" spans="1:7">
      <c r="A850" s="228" t="s">
        <v>1562</v>
      </c>
      <c r="B850" s="228">
        <v>108</v>
      </c>
      <c r="C850" s="228">
        <v>1.6800000000000002</v>
      </c>
      <c r="D850" s="228">
        <v>180</v>
      </c>
      <c r="E850" s="228">
        <v>2.1</v>
      </c>
      <c r="F850" s="228">
        <v>72</v>
      </c>
      <c r="G850" s="228">
        <v>0.41999999999999993</v>
      </c>
    </row>
    <row r="851" spans="1:7">
      <c r="A851" s="228" t="s">
        <v>1563</v>
      </c>
      <c r="B851" s="228">
        <v>170.1</v>
      </c>
      <c r="C851" s="228">
        <v>2.1800000000000002</v>
      </c>
      <c r="D851" s="228">
        <v>180</v>
      </c>
      <c r="E851" s="228">
        <v>2.1</v>
      </c>
      <c r="F851" s="228">
        <v>9.9000000000000057</v>
      </c>
      <c r="G851" s="228">
        <v>-8.0000000000000071E-2</v>
      </c>
    </row>
    <row r="852" spans="1:7">
      <c r="A852" s="228" t="s">
        <v>1564</v>
      </c>
      <c r="B852" s="228">
        <v>316.5</v>
      </c>
      <c r="C852" s="228">
        <v>4.6800000000000006</v>
      </c>
      <c r="D852" s="228">
        <v>180</v>
      </c>
      <c r="E852" s="228">
        <v>2.1</v>
      </c>
      <c r="F852" s="228">
        <v>-136.5</v>
      </c>
      <c r="G852" s="228">
        <v>-2.5800000000000005</v>
      </c>
    </row>
    <row r="853" spans="1:7">
      <c r="A853" s="228" t="s">
        <v>1565</v>
      </c>
      <c r="B853" s="228">
        <v>147.30000000000001</v>
      </c>
      <c r="C853" s="228">
        <v>2.34</v>
      </c>
      <c r="D853" s="228">
        <v>180</v>
      </c>
      <c r="E853" s="228">
        <v>2.1</v>
      </c>
      <c r="F853" s="228">
        <v>32.699999999999989</v>
      </c>
      <c r="G853" s="228">
        <v>-0.23999999999999977</v>
      </c>
    </row>
    <row r="854" spans="1:7">
      <c r="A854" s="228" t="s">
        <v>1566</v>
      </c>
      <c r="B854" s="228">
        <v>116</v>
      </c>
      <c r="C854" s="228">
        <v>1.5625599999999999</v>
      </c>
      <c r="D854" s="228">
        <v>120</v>
      </c>
      <c r="E854" s="228">
        <v>1.4</v>
      </c>
      <c r="F854" s="228">
        <v>4</v>
      </c>
      <c r="G854" s="228">
        <v>-0.16256000000000004</v>
      </c>
    </row>
    <row r="855" spans="1:7">
      <c r="A855" s="228" t="s">
        <v>1567</v>
      </c>
      <c r="B855" s="228">
        <v>161.69999999999999</v>
      </c>
      <c r="C855" s="228">
        <v>2.73</v>
      </c>
      <c r="D855" s="228">
        <v>180</v>
      </c>
      <c r="E855" s="228">
        <v>2.1</v>
      </c>
      <c r="F855" s="228">
        <v>18.300000000000011</v>
      </c>
      <c r="G855" s="228">
        <v>-0.62999999999999989</v>
      </c>
    </row>
    <row r="856" spans="1:7">
      <c r="A856" s="228" t="s">
        <v>1568</v>
      </c>
      <c r="B856" s="228">
        <v>292.5</v>
      </c>
      <c r="C856" s="228">
        <v>3.8655389999999992</v>
      </c>
      <c r="D856" s="228">
        <v>336</v>
      </c>
      <c r="E856" s="228">
        <v>4.62</v>
      </c>
      <c r="F856" s="228">
        <v>43.5</v>
      </c>
      <c r="G856" s="228">
        <v>0.75446100000000094</v>
      </c>
    </row>
    <row r="857" spans="1:7">
      <c r="A857" s="228" t="s">
        <v>1569</v>
      </c>
      <c r="B857" s="228">
        <v>278.7</v>
      </c>
      <c r="C857" s="228">
        <v>4.5220000000000011</v>
      </c>
      <c r="D857" s="228">
        <v>336</v>
      </c>
      <c r="E857" s="228">
        <v>4.62</v>
      </c>
      <c r="F857" s="228">
        <v>57.300000000000011</v>
      </c>
      <c r="G857" s="228">
        <v>9.7999999999998977E-2</v>
      </c>
    </row>
    <row r="858" spans="1:7">
      <c r="A858" s="228" t="s">
        <v>1570</v>
      </c>
      <c r="B858" s="228">
        <v>182.3</v>
      </c>
      <c r="C858" s="228">
        <v>3.1</v>
      </c>
      <c r="D858" s="228">
        <v>180</v>
      </c>
      <c r="E858" s="228">
        <v>2.1</v>
      </c>
      <c r="F858" s="228">
        <v>-2.3000000000000114</v>
      </c>
      <c r="G858" s="228">
        <v>-1</v>
      </c>
    </row>
    <row r="859" spans="1:7">
      <c r="A859" s="228" t="s">
        <v>1571</v>
      </c>
      <c r="B859" s="228">
        <v>190.5</v>
      </c>
      <c r="C859" s="228">
        <v>4.1099999999999994</v>
      </c>
      <c r="D859" s="228">
        <v>180</v>
      </c>
      <c r="E859" s="228">
        <v>2.1</v>
      </c>
      <c r="F859" s="228">
        <v>-10.5</v>
      </c>
      <c r="G859" s="228">
        <v>-2.0099999999999993</v>
      </c>
    </row>
    <row r="860" spans="1:7">
      <c r="A860" s="228" t="s">
        <v>1572</v>
      </c>
      <c r="B860" s="228">
        <v>233</v>
      </c>
      <c r="C860" s="228">
        <v>3.3699999999999997</v>
      </c>
      <c r="D860" s="228">
        <v>180</v>
      </c>
      <c r="E860" s="228">
        <v>2.1</v>
      </c>
      <c r="F860" s="228">
        <v>-53</v>
      </c>
      <c r="G860" s="228">
        <v>-1.2699999999999996</v>
      </c>
    </row>
    <row r="861" spans="1:7">
      <c r="A861" s="228" t="s">
        <v>1573</v>
      </c>
      <c r="B861" s="228">
        <v>478.4</v>
      </c>
      <c r="C861" s="228">
        <v>8.2238400000000009</v>
      </c>
      <c r="D861" s="228">
        <v>480</v>
      </c>
      <c r="E861" s="228">
        <v>6.48</v>
      </c>
      <c r="F861" s="228">
        <v>1.6000000000000227</v>
      </c>
      <c r="G861" s="228">
        <v>-1.7438400000000005</v>
      </c>
    </row>
    <row r="862" spans="1:7">
      <c r="A862" s="228" t="s">
        <v>1574</v>
      </c>
      <c r="B862" s="228">
        <v>546.1</v>
      </c>
      <c r="C862" s="228">
        <v>8.0640000000000001</v>
      </c>
      <c r="D862" s="228">
        <v>480</v>
      </c>
      <c r="E862" s="228">
        <v>6.48</v>
      </c>
      <c r="F862" s="228">
        <v>-66.100000000000023</v>
      </c>
      <c r="G862" s="228">
        <v>-1.5839999999999996</v>
      </c>
    </row>
    <row r="863" spans="1:7">
      <c r="A863" s="228" t="s">
        <v>1575</v>
      </c>
      <c r="B863" s="228">
        <v>388</v>
      </c>
      <c r="C863" s="228">
        <v>5.94</v>
      </c>
      <c r="D863" s="228">
        <v>324</v>
      </c>
      <c r="E863" s="228">
        <v>3.96</v>
      </c>
      <c r="F863" s="228">
        <v>-64</v>
      </c>
      <c r="G863" s="228">
        <v>-1.9800000000000004</v>
      </c>
    </row>
    <row r="864" spans="1:7">
      <c r="A864" s="228" t="s">
        <v>1576</v>
      </c>
      <c r="B864" s="228">
        <v>140.19999999999999</v>
      </c>
      <c r="C864" s="228">
        <v>2.4400000000000004</v>
      </c>
      <c r="D864" s="228">
        <v>120</v>
      </c>
      <c r="E864" s="228">
        <v>1.4</v>
      </c>
      <c r="F864" s="228">
        <v>-20.199999999999989</v>
      </c>
      <c r="G864" s="228">
        <v>-1.0400000000000005</v>
      </c>
    </row>
    <row r="865" spans="1:7">
      <c r="A865" s="228" t="s">
        <v>1577</v>
      </c>
      <c r="B865" s="228">
        <v>376.8</v>
      </c>
      <c r="C865" s="228">
        <v>6.48</v>
      </c>
      <c r="D865" s="228">
        <v>324</v>
      </c>
      <c r="E865" s="228">
        <v>3.96</v>
      </c>
      <c r="F865" s="228">
        <v>-52.800000000000011</v>
      </c>
      <c r="G865" s="228">
        <v>-2.5200000000000005</v>
      </c>
    </row>
    <row r="866" spans="1:7">
      <c r="A866" s="228" t="s">
        <v>1578</v>
      </c>
      <c r="B866" s="228">
        <v>253.1</v>
      </c>
      <c r="C866" s="228">
        <v>4.1615549999999999</v>
      </c>
      <c r="D866" s="228">
        <v>324</v>
      </c>
      <c r="E866" s="228">
        <v>3.96</v>
      </c>
      <c r="F866" s="228">
        <v>70.900000000000006</v>
      </c>
      <c r="G866" s="228">
        <v>-0.20155499999999993</v>
      </c>
    </row>
    <row r="867" spans="1:7">
      <c r="A867" s="228" t="s">
        <v>1579</v>
      </c>
      <c r="B867" s="228">
        <v>154.80000000000001</v>
      </c>
      <c r="C867" s="228">
        <v>2.9200000000000008</v>
      </c>
      <c r="D867" s="228">
        <v>216</v>
      </c>
      <c r="E867" s="228">
        <v>2.64</v>
      </c>
      <c r="F867" s="228">
        <v>61.199999999999989</v>
      </c>
      <c r="G867" s="228">
        <v>-0.28000000000000069</v>
      </c>
    </row>
    <row r="868" spans="1:7">
      <c r="A868" s="228" t="s">
        <v>1580</v>
      </c>
      <c r="B868" s="228">
        <v>362.5</v>
      </c>
      <c r="C868" s="228">
        <v>4.5304400000000005</v>
      </c>
      <c r="D868" s="228">
        <v>324</v>
      </c>
      <c r="E868" s="228">
        <v>3.96</v>
      </c>
      <c r="F868" s="228">
        <v>-38.5</v>
      </c>
      <c r="G868" s="228">
        <v>-0.5704400000000005</v>
      </c>
    </row>
    <row r="869" spans="1:7">
      <c r="A869" s="228" t="s">
        <v>1581</v>
      </c>
      <c r="B869" s="228">
        <v>238.20000000000002</v>
      </c>
      <c r="C869" s="228">
        <v>4.4399999999999995</v>
      </c>
      <c r="D869" s="228">
        <v>324</v>
      </c>
      <c r="E869" s="228">
        <v>3.96</v>
      </c>
      <c r="F869" s="228">
        <v>85.799999999999983</v>
      </c>
      <c r="G869" s="228">
        <v>-0.47999999999999954</v>
      </c>
    </row>
    <row r="870" spans="1:7">
      <c r="A870" s="228" t="s">
        <v>1582</v>
      </c>
      <c r="B870" s="228">
        <v>231.7</v>
      </c>
      <c r="C870" s="228">
        <v>3.74</v>
      </c>
      <c r="D870" s="228">
        <v>336</v>
      </c>
      <c r="E870" s="228">
        <v>4.62</v>
      </c>
      <c r="F870" s="228">
        <v>104.30000000000001</v>
      </c>
      <c r="G870" s="228">
        <v>0.87999999999999989</v>
      </c>
    </row>
    <row r="871" spans="1:7">
      <c r="A871" s="228" t="s">
        <v>1583</v>
      </c>
      <c r="B871" s="228">
        <v>137</v>
      </c>
      <c r="C871" s="228">
        <v>1.4612800000000001</v>
      </c>
      <c r="D871" s="228">
        <v>120</v>
      </c>
      <c r="E871" s="228">
        <v>1.4</v>
      </c>
      <c r="F871" s="228">
        <v>-17</v>
      </c>
      <c r="G871" s="228">
        <v>-6.1280000000000223E-2</v>
      </c>
    </row>
    <row r="872" spans="1:7">
      <c r="A872" s="228" t="s">
        <v>1584</v>
      </c>
      <c r="B872" s="228">
        <v>258.89999999999998</v>
      </c>
      <c r="C872" s="228">
        <v>4.54</v>
      </c>
      <c r="D872" s="228">
        <v>324</v>
      </c>
      <c r="E872" s="228">
        <v>3.96</v>
      </c>
      <c r="F872" s="228">
        <v>65.100000000000023</v>
      </c>
      <c r="G872" s="228">
        <v>-0.58000000000000007</v>
      </c>
    </row>
    <row r="873" spans="1:7">
      <c r="A873" s="228" t="s">
        <v>1585</v>
      </c>
      <c r="B873" s="228">
        <v>374.5</v>
      </c>
      <c r="C873" s="228">
        <v>5.2760000000000007</v>
      </c>
      <c r="D873" s="228">
        <v>480</v>
      </c>
      <c r="E873" s="228">
        <v>6.48</v>
      </c>
      <c r="F873" s="228">
        <v>105.5</v>
      </c>
      <c r="G873" s="228">
        <v>1.2039999999999997</v>
      </c>
    </row>
    <row r="874" spans="1:7">
      <c r="A874" s="228" t="s">
        <v>1586</v>
      </c>
      <c r="B874" s="228">
        <v>326.10000000000002</v>
      </c>
      <c r="C874" s="228">
        <v>5.048</v>
      </c>
      <c r="D874" s="228">
        <v>224</v>
      </c>
      <c r="E874" s="228">
        <v>3.08</v>
      </c>
      <c r="F874" s="228">
        <v>-102.10000000000002</v>
      </c>
      <c r="G874" s="228">
        <v>-1.968</v>
      </c>
    </row>
    <row r="875" spans="1:7">
      <c r="A875" s="228" t="s">
        <v>1587</v>
      </c>
      <c r="B875" s="228">
        <v>155</v>
      </c>
      <c r="C875" s="228">
        <v>1.3434999999999999</v>
      </c>
      <c r="D875" s="228">
        <v>180</v>
      </c>
      <c r="E875" s="228">
        <v>2.1</v>
      </c>
      <c r="F875" s="228">
        <v>25</v>
      </c>
      <c r="G875" s="228">
        <v>0.75650000000000017</v>
      </c>
    </row>
    <row r="876" spans="1:7">
      <c r="A876" s="228" t="s">
        <v>1588</v>
      </c>
      <c r="B876" s="228">
        <v>242.5</v>
      </c>
      <c r="C876" s="228">
        <v>3.2701459999999996</v>
      </c>
      <c r="D876" s="228">
        <v>324</v>
      </c>
      <c r="E876" s="228">
        <v>3.96</v>
      </c>
      <c r="F876" s="228">
        <v>81.5</v>
      </c>
      <c r="G876" s="228">
        <v>0.68985400000000041</v>
      </c>
    </row>
    <row r="877" spans="1:7">
      <c r="A877" s="228" t="s">
        <v>1589</v>
      </c>
      <c r="B877" s="228">
        <v>155.6</v>
      </c>
      <c r="C877" s="228">
        <v>2.6400000000000006</v>
      </c>
      <c r="D877" s="228">
        <v>216</v>
      </c>
      <c r="E877" s="228">
        <v>2.64</v>
      </c>
      <c r="F877" s="228">
        <v>60.400000000000006</v>
      </c>
      <c r="G877" s="228">
        <v>0</v>
      </c>
    </row>
    <row r="878" spans="1:7">
      <c r="A878" s="228" t="s">
        <v>1590</v>
      </c>
      <c r="B878" s="228">
        <v>173.7</v>
      </c>
      <c r="C878" s="228">
        <v>2.9800000000000004</v>
      </c>
      <c r="D878" s="228">
        <v>336</v>
      </c>
      <c r="E878" s="228">
        <v>4.62</v>
      </c>
      <c r="F878" s="228">
        <v>162.30000000000001</v>
      </c>
      <c r="G878" s="228">
        <v>1.6399999999999997</v>
      </c>
    </row>
    <row r="879" spans="1:7">
      <c r="A879" s="228" t="s">
        <v>1591</v>
      </c>
      <c r="B879" s="228">
        <v>160.30000000000001</v>
      </c>
      <c r="C879" s="228">
        <v>2.39</v>
      </c>
      <c r="D879" s="228">
        <v>180</v>
      </c>
      <c r="E879" s="228">
        <v>2.1</v>
      </c>
      <c r="F879" s="228">
        <v>19.699999999999989</v>
      </c>
      <c r="G879" s="228">
        <v>-0.29000000000000004</v>
      </c>
    </row>
    <row r="880" spans="1:7">
      <c r="A880" s="228" t="s">
        <v>1592</v>
      </c>
      <c r="B880" s="228">
        <v>307.5</v>
      </c>
      <c r="C880" s="228">
        <v>4.3716150000000003</v>
      </c>
      <c r="D880" s="228">
        <v>324</v>
      </c>
      <c r="E880" s="228">
        <v>3.96</v>
      </c>
      <c r="F880" s="228">
        <v>16.5</v>
      </c>
      <c r="G880" s="228">
        <v>-0.41161500000000029</v>
      </c>
    </row>
    <row r="881" spans="1:7">
      <c r="A881" s="228" t="s">
        <v>1593</v>
      </c>
      <c r="B881" s="228">
        <v>190.5</v>
      </c>
      <c r="C881" s="228">
        <v>4.1099999999999994</v>
      </c>
      <c r="D881" s="228">
        <v>180</v>
      </c>
      <c r="E881" s="228">
        <v>2.1</v>
      </c>
      <c r="F881" s="228">
        <v>-10.5</v>
      </c>
      <c r="G881" s="228">
        <v>-2.0099999999999993</v>
      </c>
    </row>
    <row r="882" spans="1:7">
      <c r="A882" s="228" t="s">
        <v>1594</v>
      </c>
      <c r="B882" s="228">
        <v>147.30000000000001</v>
      </c>
      <c r="C882" s="228">
        <v>2.34</v>
      </c>
      <c r="D882" s="228">
        <v>180</v>
      </c>
      <c r="E882" s="228">
        <v>2.1</v>
      </c>
      <c r="F882" s="228">
        <v>32.699999999999989</v>
      </c>
      <c r="G882" s="228">
        <v>-0.23999999999999977</v>
      </c>
    </row>
    <row r="883" spans="1:7">
      <c r="A883" s="228" t="s">
        <v>1595</v>
      </c>
      <c r="B883" s="228">
        <v>155</v>
      </c>
      <c r="C883" s="228">
        <v>1.3434999999999999</v>
      </c>
      <c r="D883" s="228">
        <v>180</v>
      </c>
      <c r="E883" s="228">
        <v>2.1</v>
      </c>
      <c r="F883" s="228">
        <v>25</v>
      </c>
      <c r="G883" s="228">
        <v>0.75650000000000017</v>
      </c>
    </row>
    <row r="884" spans="1:7">
      <c r="A884" s="228" t="s">
        <v>1596</v>
      </c>
      <c r="B884" s="228">
        <v>189.1</v>
      </c>
      <c r="C884" s="228">
        <v>3.57</v>
      </c>
      <c r="D884" s="228">
        <v>180</v>
      </c>
      <c r="E884" s="228">
        <v>2.1</v>
      </c>
      <c r="F884" s="228">
        <v>-9.0999999999999943</v>
      </c>
      <c r="G884" s="228">
        <v>-1.4699999999999998</v>
      </c>
    </row>
    <row r="885" spans="1:7">
      <c r="A885" s="228" t="s">
        <v>1597</v>
      </c>
      <c r="B885" s="228">
        <v>154</v>
      </c>
      <c r="C885" s="228">
        <v>2.3807999999999998</v>
      </c>
      <c r="D885" s="228">
        <v>180</v>
      </c>
      <c r="E885" s="228">
        <v>2.1</v>
      </c>
      <c r="F885" s="228">
        <v>26</v>
      </c>
      <c r="G885" s="228">
        <v>-0.28079999999999972</v>
      </c>
    </row>
    <row r="886" spans="1:7">
      <c r="A886" s="228" t="s">
        <v>1598</v>
      </c>
      <c r="B886" s="228">
        <v>238.20000000000002</v>
      </c>
      <c r="C886" s="228">
        <v>4.4399999999999995</v>
      </c>
      <c r="D886" s="228">
        <v>324</v>
      </c>
      <c r="E886" s="228">
        <v>3.96</v>
      </c>
      <c r="F886" s="228">
        <v>85.799999999999983</v>
      </c>
      <c r="G886" s="228">
        <v>-0.47999999999999954</v>
      </c>
    </row>
    <row r="887" spans="1:7">
      <c r="A887" s="228" t="s">
        <v>1599</v>
      </c>
      <c r="B887" s="228">
        <v>191.7</v>
      </c>
      <c r="C887" s="228">
        <v>2.73</v>
      </c>
      <c r="D887" s="228">
        <v>180</v>
      </c>
      <c r="E887" s="228">
        <v>2.1</v>
      </c>
      <c r="F887" s="228">
        <v>-11.699999999999989</v>
      </c>
      <c r="G887" s="228">
        <v>-0.62999999999999989</v>
      </c>
    </row>
    <row r="888" spans="1:7">
      <c r="A888" s="228" t="s">
        <v>1600</v>
      </c>
      <c r="B888" s="228">
        <v>235.5</v>
      </c>
      <c r="C888" s="228">
        <v>4.47</v>
      </c>
      <c r="D888" s="228">
        <v>180</v>
      </c>
      <c r="E888" s="228">
        <v>2.1</v>
      </c>
      <c r="F888" s="228">
        <v>-55.5</v>
      </c>
      <c r="G888" s="228">
        <v>-2.3699999999999997</v>
      </c>
    </row>
    <row r="889" spans="1:7">
      <c r="A889" s="228" t="s">
        <v>1601</v>
      </c>
      <c r="B889" s="228">
        <v>280.2</v>
      </c>
      <c r="C889" s="228">
        <v>5.2300000000000013</v>
      </c>
      <c r="D889" s="228">
        <v>324</v>
      </c>
      <c r="E889" s="228">
        <v>3.96</v>
      </c>
      <c r="F889" s="228">
        <v>43.800000000000011</v>
      </c>
      <c r="G889" s="228">
        <v>-1.2700000000000014</v>
      </c>
    </row>
    <row r="890" spans="1:7">
      <c r="A890" s="228" t="s">
        <v>1602</v>
      </c>
      <c r="B890" s="228">
        <v>162.30000000000001</v>
      </c>
      <c r="C890" s="228">
        <v>2.46</v>
      </c>
      <c r="D890" s="228">
        <v>180</v>
      </c>
      <c r="E890" s="228">
        <v>2.1</v>
      </c>
      <c r="F890" s="228">
        <v>17.699999999999989</v>
      </c>
      <c r="G890" s="228">
        <v>-0.35999999999999988</v>
      </c>
    </row>
    <row r="891" spans="1:7">
      <c r="A891" s="228" t="s">
        <v>1603</v>
      </c>
      <c r="B891" s="228">
        <v>91.2</v>
      </c>
      <c r="C891" s="228">
        <v>1.4400000000000004</v>
      </c>
      <c r="D891" s="228">
        <v>120</v>
      </c>
      <c r="E891" s="228">
        <v>1.4</v>
      </c>
      <c r="F891" s="228">
        <v>28.799999999999997</v>
      </c>
      <c r="G891" s="228">
        <v>-4.000000000000048E-2</v>
      </c>
    </row>
    <row r="892" spans="1:7">
      <c r="A892" s="228" t="s">
        <v>1604</v>
      </c>
      <c r="B892" s="228">
        <v>91.2</v>
      </c>
      <c r="C892" s="228">
        <v>1.4400000000000002</v>
      </c>
      <c r="D892" s="228">
        <v>120</v>
      </c>
      <c r="E892" s="228">
        <v>1.4</v>
      </c>
      <c r="F892" s="228">
        <v>28.799999999999997</v>
      </c>
      <c r="G892" s="228">
        <v>-4.0000000000000258E-2</v>
      </c>
    </row>
    <row r="893" spans="1:7">
      <c r="A893" s="228" t="s">
        <v>1605</v>
      </c>
      <c r="B893" s="228">
        <v>235.5</v>
      </c>
      <c r="C893" s="228">
        <v>4.47</v>
      </c>
      <c r="D893" s="228">
        <v>180</v>
      </c>
      <c r="E893" s="228">
        <v>2.1</v>
      </c>
      <c r="F893" s="228">
        <v>-55.5</v>
      </c>
      <c r="G893" s="228">
        <v>-2.3699999999999997</v>
      </c>
    </row>
    <row r="894" spans="1:7">
      <c r="A894" s="228" t="s">
        <v>1606</v>
      </c>
      <c r="B894" s="228">
        <v>147.30000000000001</v>
      </c>
      <c r="C894" s="228">
        <v>2.34</v>
      </c>
      <c r="D894" s="228">
        <v>180</v>
      </c>
      <c r="E894" s="228">
        <v>2.1</v>
      </c>
      <c r="F894" s="228">
        <v>32.699999999999989</v>
      </c>
      <c r="G894" s="228">
        <v>-0.23999999999999977</v>
      </c>
    </row>
    <row r="895" spans="1:7">
      <c r="A895" s="228" t="s">
        <v>1607</v>
      </c>
      <c r="B895" s="228">
        <v>160.30000000000001</v>
      </c>
      <c r="C895" s="228">
        <v>2.39</v>
      </c>
      <c r="D895" s="228">
        <v>180</v>
      </c>
      <c r="E895" s="228">
        <v>2.1</v>
      </c>
      <c r="F895" s="228">
        <v>19.699999999999989</v>
      </c>
      <c r="G895" s="228">
        <v>-0.29000000000000004</v>
      </c>
    </row>
    <row r="896" spans="1:7">
      <c r="A896" s="228" t="s">
        <v>1608</v>
      </c>
      <c r="B896" s="228">
        <v>235.5</v>
      </c>
      <c r="C896" s="228">
        <v>4.47</v>
      </c>
      <c r="D896" s="228">
        <v>180</v>
      </c>
      <c r="E896" s="228">
        <v>2.1</v>
      </c>
      <c r="F896" s="228">
        <v>-55.5</v>
      </c>
      <c r="G896" s="228">
        <v>-2.3699999999999997</v>
      </c>
    </row>
    <row r="897" spans="1:7">
      <c r="A897" s="228" t="s">
        <v>1609</v>
      </c>
      <c r="B897" s="228">
        <v>300</v>
      </c>
      <c r="C897" s="228">
        <v>5.6220000000000008</v>
      </c>
      <c r="D897" s="228">
        <v>336</v>
      </c>
      <c r="E897" s="228">
        <v>4.62</v>
      </c>
      <c r="F897" s="228">
        <v>36</v>
      </c>
      <c r="G897" s="228">
        <v>-1.0020000000000007</v>
      </c>
    </row>
    <row r="898" spans="1:7">
      <c r="A898" s="228" t="s">
        <v>1610</v>
      </c>
      <c r="B898" s="228">
        <v>60</v>
      </c>
      <c r="C898" s="228">
        <v>0.48</v>
      </c>
      <c r="D898" s="228">
        <v>142</v>
      </c>
      <c r="E898" s="228">
        <v>1.2</v>
      </c>
      <c r="F898" s="228">
        <v>82</v>
      </c>
      <c r="G898" s="228">
        <v>0.72</v>
      </c>
    </row>
    <row r="899" spans="1:7">
      <c r="A899" s="228" t="s">
        <v>1611</v>
      </c>
      <c r="B899" s="228">
        <v>183.5</v>
      </c>
      <c r="C899" s="228">
        <v>3.9899999999999998</v>
      </c>
      <c r="D899" s="228">
        <v>180</v>
      </c>
      <c r="E899" s="228">
        <v>2.1</v>
      </c>
      <c r="F899" s="228">
        <v>-3.5</v>
      </c>
      <c r="G899" s="228">
        <v>-1.8899999999999997</v>
      </c>
    </row>
    <row r="900" spans="1:7">
      <c r="A900" s="228" t="s">
        <v>1612</v>
      </c>
      <c r="B900" s="228">
        <v>124.69999999999999</v>
      </c>
      <c r="C900" s="228">
        <v>2.35</v>
      </c>
      <c r="D900" s="228">
        <v>180</v>
      </c>
      <c r="E900" s="228">
        <v>2.1</v>
      </c>
      <c r="F900" s="228">
        <v>55.300000000000011</v>
      </c>
      <c r="G900" s="228">
        <v>-0.25</v>
      </c>
    </row>
    <row r="901" spans="1:7">
      <c r="A901" s="228" t="s">
        <v>1613</v>
      </c>
      <c r="B901" s="228">
        <v>316.39999999999998</v>
      </c>
      <c r="C901" s="228">
        <v>4.8900000000000015</v>
      </c>
      <c r="D901" s="228">
        <v>480</v>
      </c>
      <c r="E901" s="228">
        <v>6.48</v>
      </c>
      <c r="F901" s="228">
        <v>163.60000000000002</v>
      </c>
      <c r="G901" s="228">
        <v>1.589999999999999</v>
      </c>
    </row>
    <row r="902" spans="1:7">
      <c r="A902" s="228" t="s">
        <v>1614</v>
      </c>
      <c r="B902" s="228">
        <v>370</v>
      </c>
      <c r="C902" s="228">
        <v>5.48</v>
      </c>
      <c r="D902" s="228">
        <v>432</v>
      </c>
      <c r="E902" s="228">
        <v>5.28</v>
      </c>
      <c r="F902" s="228">
        <v>62</v>
      </c>
      <c r="G902" s="228">
        <v>-0.20000000000000018</v>
      </c>
    </row>
    <row r="903" spans="1:7">
      <c r="A903" s="228" t="s">
        <v>1615</v>
      </c>
      <c r="B903" s="228">
        <v>167.1</v>
      </c>
      <c r="C903" s="228">
        <v>2.35</v>
      </c>
      <c r="D903" s="228">
        <v>180</v>
      </c>
      <c r="E903" s="228">
        <v>2.1</v>
      </c>
      <c r="F903" s="228">
        <v>12.900000000000006</v>
      </c>
      <c r="G903" s="228">
        <v>-0.25</v>
      </c>
    </row>
    <row r="904" spans="1:7">
      <c r="A904" s="228" t="s">
        <v>1616</v>
      </c>
      <c r="B904" s="228">
        <v>92</v>
      </c>
      <c r="C904" s="228">
        <v>1.22</v>
      </c>
      <c r="D904" s="228">
        <v>120</v>
      </c>
      <c r="E904" s="228">
        <v>1.4</v>
      </c>
      <c r="F904" s="228">
        <v>28</v>
      </c>
      <c r="G904" s="228">
        <v>0.17999999999999994</v>
      </c>
    </row>
    <row r="905" spans="1:7">
      <c r="A905" s="228" t="s">
        <v>1617</v>
      </c>
      <c r="B905" s="228">
        <v>261</v>
      </c>
      <c r="C905" s="228">
        <v>3.7199999999999998</v>
      </c>
      <c r="D905" s="228">
        <v>180</v>
      </c>
      <c r="E905" s="228">
        <v>2.1</v>
      </c>
      <c r="F905" s="228">
        <v>-81</v>
      </c>
      <c r="G905" s="228">
        <v>-1.6199999999999997</v>
      </c>
    </row>
    <row r="906" spans="1:7">
      <c r="A906" s="228" t="s">
        <v>1618</v>
      </c>
      <c r="B906" s="228">
        <v>203.5</v>
      </c>
      <c r="C906" s="228">
        <v>4.16</v>
      </c>
      <c r="D906" s="228">
        <v>180</v>
      </c>
      <c r="E906" s="228">
        <v>2.1</v>
      </c>
      <c r="F906" s="228">
        <v>-23.5</v>
      </c>
      <c r="G906" s="228">
        <v>-2.06</v>
      </c>
    </row>
    <row r="907" spans="1:7">
      <c r="A907" s="228" t="s">
        <v>1619</v>
      </c>
      <c r="B907" s="228">
        <v>98.2</v>
      </c>
      <c r="C907" s="228">
        <v>1.56</v>
      </c>
      <c r="D907" s="228">
        <v>320</v>
      </c>
      <c r="E907" s="228">
        <v>4.32</v>
      </c>
      <c r="F907" s="228">
        <v>221.8</v>
      </c>
      <c r="G907" s="228">
        <v>2.7600000000000002</v>
      </c>
    </row>
    <row r="908" spans="1:7">
      <c r="A908" s="228" t="s">
        <v>1620</v>
      </c>
      <c r="B908" s="228">
        <v>72</v>
      </c>
      <c r="C908" s="228">
        <v>1.1200000000000001</v>
      </c>
      <c r="D908" s="228">
        <v>120</v>
      </c>
      <c r="E908" s="228">
        <v>1.4</v>
      </c>
      <c r="F908" s="228">
        <v>48</v>
      </c>
      <c r="G908" s="228">
        <v>0.2799999999999998</v>
      </c>
    </row>
    <row r="909" spans="1:7">
      <c r="A909" s="228" t="s">
        <v>1621</v>
      </c>
      <c r="B909" s="228">
        <v>110.4</v>
      </c>
      <c r="C909" s="228">
        <v>1.4699999999999998</v>
      </c>
      <c r="D909" s="228">
        <v>180</v>
      </c>
      <c r="E909" s="228">
        <v>2.1</v>
      </c>
      <c r="F909" s="228">
        <v>69.599999999999994</v>
      </c>
      <c r="G909" s="228">
        <v>0.63000000000000034</v>
      </c>
    </row>
    <row r="910" spans="1:7">
      <c r="A910" s="228" t="s">
        <v>1622</v>
      </c>
      <c r="B910" s="228">
        <v>141</v>
      </c>
      <c r="C910" s="228">
        <v>2.2000000000000002</v>
      </c>
      <c r="D910" s="228">
        <v>216</v>
      </c>
      <c r="E910" s="228">
        <v>2.64</v>
      </c>
      <c r="F910" s="228">
        <v>75</v>
      </c>
      <c r="G910" s="228">
        <v>0.43999999999999995</v>
      </c>
    </row>
    <row r="911" spans="1:7">
      <c r="A911" s="228" t="s">
        <v>1623</v>
      </c>
      <c r="B911" s="228">
        <v>236.20000000000002</v>
      </c>
      <c r="C911" s="228">
        <v>4.3699999999999992</v>
      </c>
      <c r="D911" s="228">
        <v>324</v>
      </c>
      <c r="E911" s="228">
        <v>3.96</v>
      </c>
      <c r="F911" s="228">
        <v>87.799999999999983</v>
      </c>
      <c r="G911" s="228">
        <v>-0.40999999999999925</v>
      </c>
    </row>
    <row r="912" spans="1:7">
      <c r="A912" s="228" t="s">
        <v>1624</v>
      </c>
      <c r="B912" s="228">
        <v>232.6</v>
      </c>
      <c r="C912" s="228">
        <v>3.5399999999999996</v>
      </c>
      <c r="D912" s="228">
        <v>324</v>
      </c>
      <c r="E912" s="228">
        <v>3.96</v>
      </c>
      <c r="F912" s="228">
        <v>91.4</v>
      </c>
      <c r="G912" s="228">
        <v>0.42000000000000037</v>
      </c>
    </row>
    <row r="913" spans="1:7">
      <c r="A913" s="228" t="s">
        <v>1625</v>
      </c>
      <c r="B913" s="228">
        <v>221.4</v>
      </c>
      <c r="C913" s="228">
        <v>3.33</v>
      </c>
      <c r="D913" s="228">
        <v>324</v>
      </c>
      <c r="E913" s="228">
        <v>3.96</v>
      </c>
      <c r="F913" s="228">
        <v>102.6</v>
      </c>
      <c r="G913" s="228">
        <v>0.62999999999999989</v>
      </c>
    </row>
    <row r="914" spans="1:7">
      <c r="A914" s="228" t="s">
        <v>1626</v>
      </c>
      <c r="B914" s="228">
        <v>71</v>
      </c>
      <c r="C914" s="228">
        <v>0.76749999999999996</v>
      </c>
      <c r="D914" s="228">
        <v>180</v>
      </c>
      <c r="E914" s="228">
        <v>2.1</v>
      </c>
      <c r="F914" s="228">
        <v>109</v>
      </c>
      <c r="G914" s="228">
        <v>1.3325</v>
      </c>
    </row>
    <row r="915" spans="1:7">
      <c r="A915" s="228" t="s">
        <v>1627</v>
      </c>
      <c r="B915" s="228">
        <v>140.30000000000001</v>
      </c>
      <c r="C915" s="228">
        <v>2.2200000000000002</v>
      </c>
      <c r="D915" s="228">
        <v>180</v>
      </c>
      <c r="E915" s="228">
        <v>2.1</v>
      </c>
      <c r="F915" s="228">
        <v>39.699999999999989</v>
      </c>
      <c r="G915" s="228">
        <v>-0.12000000000000011</v>
      </c>
    </row>
    <row r="916" spans="1:7">
      <c r="A916" s="228" t="s">
        <v>1628</v>
      </c>
      <c r="B916" s="228">
        <v>346.1</v>
      </c>
      <c r="C916" s="228">
        <v>4.6399999999999997</v>
      </c>
      <c r="D916" s="228">
        <v>480</v>
      </c>
      <c r="E916" s="228">
        <v>6.48</v>
      </c>
      <c r="F916" s="228">
        <v>133.89999999999998</v>
      </c>
      <c r="G916" s="228">
        <v>1.8400000000000007</v>
      </c>
    </row>
    <row r="917" spans="1:7">
      <c r="A917" s="228" t="s">
        <v>1629</v>
      </c>
      <c r="B917" s="228">
        <v>262.89999999999998</v>
      </c>
      <c r="C917" s="228">
        <v>4.6296150000000011</v>
      </c>
      <c r="D917" s="228">
        <v>324</v>
      </c>
      <c r="E917" s="228">
        <v>3.96</v>
      </c>
      <c r="F917" s="228">
        <v>61.100000000000023</v>
      </c>
      <c r="G917" s="228">
        <v>-0.66961500000000118</v>
      </c>
    </row>
    <row r="918" spans="1:7">
      <c r="A918" s="228" t="s">
        <v>1630</v>
      </c>
      <c r="B918" s="228">
        <v>147.30000000000001</v>
      </c>
      <c r="C918" s="228">
        <v>2.34</v>
      </c>
      <c r="D918" s="228">
        <v>180</v>
      </c>
      <c r="E918" s="228">
        <v>2.1</v>
      </c>
      <c r="F918" s="228">
        <v>32.699999999999989</v>
      </c>
      <c r="G918" s="228">
        <v>-0.23999999999999977</v>
      </c>
    </row>
    <row r="919" spans="1:7">
      <c r="A919" s="228" t="s">
        <v>1631</v>
      </c>
      <c r="B919" s="228">
        <v>201.3</v>
      </c>
      <c r="C919" s="228">
        <v>3.7199999999999993</v>
      </c>
      <c r="D919" s="228">
        <v>324</v>
      </c>
      <c r="E919" s="228">
        <v>3.96</v>
      </c>
      <c r="F919" s="228">
        <v>122.69999999999999</v>
      </c>
      <c r="G919" s="228">
        <v>0.24000000000000066</v>
      </c>
    </row>
    <row r="920" spans="1:7">
      <c r="A920" s="228" t="s">
        <v>1632</v>
      </c>
      <c r="B920" s="228">
        <v>249.2</v>
      </c>
      <c r="C920" s="228">
        <v>4.2196879999999997</v>
      </c>
      <c r="D920" s="228">
        <v>180</v>
      </c>
      <c r="E920" s="228">
        <v>2.1</v>
      </c>
      <c r="F920" s="228">
        <v>-69.199999999999989</v>
      </c>
      <c r="G920" s="228">
        <v>-2.1196879999999996</v>
      </c>
    </row>
    <row r="921" spans="1:7">
      <c r="A921" s="228" t="s">
        <v>1633</v>
      </c>
      <c r="B921" s="228">
        <v>252.4</v>
      </c>
      <c r="C921" s="228">
        <v>4.4799999999999995</v>
      </c>
      <c r="D921" s="228">
        <v>324</v>
      </c>
      <c r="E921" s="228">
        <v>3.96</v>
      </c>
      <c r="F921" s="228">
        <v>71.599999999999994</v>
      </c>
      <c r="G921" s="228">
        <v>-0.51999999999999957</v>
      </c>
    </row>
    <row r="922" spans="1:7">
      <c r="A922" s="228" t="s">
        <v>1634</v>
      </c>
      <c r="B922" s="228">
        <v>222.4</v>
      </c>
      <c r="C922" s="228">
        <v>3.7099999999999995</v>
      </c>
      <c r="D922" s="228">
        <v>180</v>
      </c>
      <c r="E922" s="228">
        <v>2.1</v>
      </c>
      <c r="F922" s="228">
        <v>-42.400000000000006</v>
      </c>
      <c r="G922" s="228">
        <v>-1.6099999999999994</v>
      </c>
    </row>
    <row r="923" spans="1:7">
      <c r="A923" s="228" t="s">
        <v>1635</v>
      </c>
      <c r="B923" s="228">
        <v>238.5</v>
      </c>
      <c r="C923" s="228">
        <v>3.7399999999999998</v>
      </c>
      <c r="D923" s="228">
        <v>324</v>
      </c>
      <c r="E923" s="228">
        <v>3.96</v>
      </c>
      <c r="F923" s="228">
        <v>85.5</v>
      </c>
      <c r="G923" s="228">
        <v>0.2200000000000002</v>
      </c>
    </row>
    <row r="924" spans="1:7">
      <c r="A924" s="228" t="s">
        <v>1636</v>
      </c>
      <c r="B924" s="228">
        <v>177.6</v>
      </c>
      <c r="C924" s="228">
        <v>3.16</v>
      </c>
      <c r="D924" s="228">
        <v>216</v>
      </c>
      <c r="E924" s="228">
        <v>2.64</v>
      </c>
      <c r="F924" s="228">
        <v>38.400000000000006</v>
      </c>
      <c r="G924" s="228">
        <v>-0.52</v>
      </c>
    </row>
    <row r="925" spans="1:7">
      <c r="A925" s="228" t="s">
        <v>1637</v>
      </c>
      <c r="B925" s="228">
        <v>87</v>
      </c>
      <c r="C925" s="228">
        <v>1.617588</v>
      </c>
      <c r="D925" s="228">
        <v>324</v>
      </c>
      <c r="E925" s="228">
        <v>3.96</v>
      </c>
      <c r="F925" s="228">
        <v>237</v>
      </c>
      <c r="G925" s="228">
        <v>2.3424119999999999</v>
      </c>
    </row>
    <row r="926" spans="1:7">
      <c r="A926" s="228" t="s">
        <v>1638</v>
      </c>
      <c r="B926" s="228">
        <v>222</v>
      </c>
      <c r="C926" s="228">
        <v>2.6975879999999997</v>
      </c>
      <c r="D926" s="228">
        <v>324</v>
      </c>
      <c r="E926" s="228">
        <v>3.96</v>
      </c>
      <c r="F926" s="228">
        <v>102</v>
      </c>
      <c r="G926" s="228">
        <v>1.2624120000000003</v>
      </c>
    </row>
    <row r="927" spans="1:7">
      <c r="A927" s="228" t="s">
        <v>1639</v>
      </c>
      <c r="B927" s="228">
        <v>258.39999999999998</v>
      </c>
      <c r="C927" s="228">
        <v>4.38</v>
      </c>
      <c r="D927" s="228">
        <v>324</v>
      </c>
      <c r="E927" s="228">
        <v>3.96</v>
      </c>
      <c r="F927" s="228">
        <v>65.600000000000023</v>
      </c>
      <c r="G927" s="228">
        <v>-0.41999999999999993</v>
      </c>
    </row>
    <row r="928" spans="1:7">
      <c r="A928" s="228" t="s">
        <v>1640</v>
      </c>
      <c r="B928" s="228">
        <v>214.5</v>
      </c>
      <c r="C928" s="228">
        <v>3.2099999999999995</v>
      </c>
      <c r="D928" s="228">
        <v>324</v>
      </c>
      <c r="E928" s="228">
        <v>3.96</v>
      </c>
      <c r="F928" s="228">
        <v>109.5</v>
      </c>
      <c r="G928" s="228">
        <v>0.75000000000000044</v>
      </c>
    </row>
    <row r="929" spans="1:7">
      <c r="A929" s="228" t="s">
        <v>1641</v>
      </c>
      <c r="B929" s="228">
        <v>155</v>
      </c>
      <c r="C929" s="228">
        <v>1.3434999999999999</v>
      </c>
      <c r="D929" s="228">
        <v>180</v>
      </c>
      <c r="E929" s="228">
        <v>2.1</v>
      </c>
      <c r="F929" s="228">
        <v>25</v>
      </c>
      <c r="G929" s="228">
        <v>0.75650000000000017</v>
      </c>
    </row>
    <row r="930" spans="1:7">
      <c r="A930" s="228" t="s">
        <v>1642</v>
      </c>
      <c r="B930" s="228">
        <v>444.5</v>
      </c>
      <c r="C930" s="228">
        <v>6.5600000000000014</v>
      </c>
      <c r="D930" s="228">
        <v>324</v>
      </c>
      <c r="E930" s="228">
        <v>3.96</v>
      </c>
      <c r="F930" s="228">
        <v>-120.5</v>
      </c>
      <c r="G930" s="228">
        <v>-2.6000000000000014</v>
      </c>
    </row>
    <row r="931" spans="1:7">
      <c r="A931" s="228" t="s">
        <v>1643</v>
      </c>
      <c r="B931" s="228">
        <v>190.5</v>
      </c>
      <c r="C931" s="228">
        <v>4.1099999999999994</v>
      </c>
      <c r="D931" s="228">
        <v>180</v>
      </c>
      <c r="E931" s="228">
        <v>2.1</v>
      </c>
      <c r="F931" s="228">
        <v>-10.5</v>
      </c>
      <c r="G931" s="228">
        <v>-2.0099999999999993</v>
      </c>
    </row>
    <row r="932" spans="1:7">
      <c r="A932" s="228" t="s">
        <v>1644</v>
      </c>
      <c r="B932" s="228">
        <v>147.30000000000001</v>
      </c>
      <c r="C932" s="228">
        <v>2.34</v>
      </c>
      <c r="D932" s="228">
        <v>180</v>
      </c>
      <c r="E932" s="228">
        <v>2.1</v>
      </c>
      <c r="F932" s="228">
        <v>32.699999999999989</v>
      </c>
      <c r="G932" s="228">
        <v>-0.23999999999999977</v>
      </c>
    </row>
    <row r="933" spans="1:7">
      <c r="A933" s="228" t="s">
        <v>1645</v>
      </c>
      <c r="B933" s="228">
        <v>223.5</v>
      </c>
      <c r="C933" s="228">
        <v>3.6</v>
      </c>
      <c r="D933" s="228">
        <v>180</v>
      </c>
      <c r="E933" s="228">
        <v>2.1</v>
      </c>
      <c r="F933" s="228">
        <v>-43.5</v>
      </c>
      <c r="G933" s="228">
        <v>-1.5</v>
      </c>
    </row>
    <row r="934" spans="1:7">
      <c r="A934" s="228" t="s">
        <v>1646</v>
      </c>
      <c r="B934" s="228">
        <v>305.8</v>
      </c>
      <c r="C934" s="228">
        <v>4.532</v>
      </c>
      <c r="D934" s="228">
        <v>336</v>
      </c>
      <c r="E934" s="228">
        <v>4.62</v>
      </c>
      <c r="F934" s="228">
        <v>30.199999999999989</v>
      </c>
      <c r="G934" s="228">
        <v>8.8000000000000078E-2</v>
      </c>
    </row>
    <row r="935" spans="1:7">
      <c r="A935" s="228" t="s">
        <v>1647</v>
      </c>
      <c r="B935" s="228">
        <v>144</v>
      </c>
      <c r="C935" s="228">
        <v>2.2400000000000002</v>
      </c>
      <c r="D935" s="228">
        <v>180</v>
      </c>
      <c r="E935" s="228">
        <v>2.1</v>
      </c>
      <c r="F935" s="228">
        <v>36</v>
      </c>
      <c r="G935" s="228">
        <v>-0.14000000000000012</v>
      </c>
    </row>
    <row r="936" spans="1:7">
      <c r="A936" s="228" t="s">
        <v>1648</v>
      </c>
      <c r="B936" s="228">
        <v>203.5</v>
      </c>
      <c r="C936" s="228">
        <v>3.0215550000000002</v>
      </c>
      <c r="D936" s="228">
        <v>180</v>
      </c>
      <c r="E936" s="228">
        <v>2.1</v>
      </c>
      <c r="F936" s="228">
        <v>-23.5</v>
      </c>
      <c r="G936" s="228">
        <v>-0.92155500000000012</v>
      </c>
    </row>
    <row r="937" spans="1:7">
      <c r="A937" s="228" t="s">
        <v>1649</v>
      </c>
      <c r="B937" s="228">
        <v>255.3</v>
      </c>
      <c r="C937" s="228">
        <v>4.0200000000000005</v>
      </c>
      <c r="D937" s="228">
        <v>180</v>
      </c>
      <c r="E937" s="228">
        <v>2.1</v>
      </c>
      <c r="F937" s="228">
        <v>-75.300000000000011</v>
      </c>
      <c r="G937" s="228">
        <v>-1.9200000000000004</v>
      </c>
    </row>
    <row r="938" spans="1:7">
      <c r="A938" s="228" t="s">
        <v>1650</v>
      </c>
      <c r="B938" s="228">
        <v>147.30000000000001</v>
      </c>
      <c r="C938" s="228">
        <v>2.34</v>
      </c>
      <c r="D938" s="228">
        <v>180</v>
      </c>
      <c r="E938" s="228">
        <v>2.1</v>
      </c>
      <c r="F938" s="228">
        <v>32.699999999999989</v>
      </c>
      <c r="G938" s="228">
        <v>-0.23999999999999977</v>
      </c>
    </row>
    <row r="939" spans="1:7">
      <c r="A939" s="228" t="s">
        <v>1651</v>
      </c>
      <c r="B939" s="228">
        <v>342.9</v>
      </c>
      <c r="C939" s="228">
        <v>5.76</v>
      </c>
      <c r="D939" s="228">
        <v>480</v>
      </c>
      <c r="E939" s="228">
        <v>6.48</v>
      </c>
      <c r="F939" s="228">
        <v>137.10000000000002</v>
      </c>
      <c r="G939" s="228">
        <v>0.72000000000000064</v>
      </c>
    </row>
    <row r="940" spans="1:7">
      <c r="A940" s="228" t="s">
        <v>1652</v>
      </c>
      <c r="B940" s="228">
        <v>311.3</v>
      </c>
      <c r="C940" s="228">
        <v>5.23</v>
      </c>
      <c r="D940" s="228">
        <v>480</v>
      </c>
      <c r="E940" s="228">
        <v>6.48</v>
      </c>
      <c r="F940" s="228">
        <v>168.7</v>
      </c>
      <c r="G940" s="228">
        <v>1.25</v>
      </c>
    </row>
    <row r="941" spans="1:7">
      <c r="A941" s="228" t="s">
        <v>1653</v>
      </c>
      <c r="B941" s="228">
        <v>255</v>
      </c>
      <c r="C941" s="228">
        <v>3.7199999999999998</v>
      </c>
      <c r="D941" s="228">
        <v>180</v>
      </c>
      <c r="E941" s="228">
        <v>2.1</v>
      </c>
      <c r="F941" s="228">
        <v>-75</v>
      </c>
      <c r="G941" s="228">
        <v>-1.6199999999999997</v>
      </c>
    </row>
    <row r="942" spans="1:7">
      <c r="A942" s="228" t="s">
        <v>1654</v>
      </c>
      <c r="B942" s="228">
        <v>147.30000000000001</v>
      </c>
      <c r="C942" s="228">
        <v>2.34</v>
      </c>
      <c r="D942" s="228">
        <v>180</v>
      </c>
      <c r="E942" s="228">
        <v>2.1</v>
      </c>
      <c r="F942" s="228">
        <v>32.699999999999989</v>
      </c>
      <c r="G942" s="228">
        <v>-0.23999999999999977</v>
      </c>
    </row>
    <row r="943" spans="1:7">
      <c r="A943" s="228" t="s">
        <v>1655</v>
      </c>
      <c r="B943" s="228">
        <v>108</v>
      </c>
      <c r="C943" s="228">
        <v>1.6800000000000002</v>
      </c>
      <c r="D943" s="228">
        <v>180</v>
      </c>
      <c r="E943" s="228">
        <v>2.1</v>
      </c>
      <c r="F943" s="228">
        <v>72</v>
      </c>
      <c r="G943" s="228">
        <v>0.41999999999999993</v>
      </c>
    </row>
    <row r="944" spans="1:7">
      <c r="A944" s="228" t="s">
        <v>1656</v>
      </c>
      <c r="B944" s="228">
        <v>138</v>
      </c>
      <c r="C944" s="228">
        <v>1.83</v>
      </c>
      <c r="D944" s="228">
        <v>180</v>
      </c>
      <c r="E944" s="228">
        <v>2.1</v>
      </c>
      <c r="F944" s="228">
        <v>42</v>
      </c>
      <c r="G944" s="228">
        <v>0.27</v>
      </c>
    </row>
    <row r="945" spans="1:7">
      <c r="A945" s="228" t="s">
        <v>1657</v>
      </c>
      <c r="B945" s="228">
        <v>235.5</v>
      </c>
      <c r="C945" s="228">
        <v>4.47</v>
      </c>
      <c r="D945" s="228">
        <v>180</v>
      </c>
      <c r="E945" s="228">
        <v>2.1</v>
      </c>
      <c r="F945" s="228">
        <v>-55.5</v>
      </c>
      <c r="G945" s="228">
        <v>-2.3699999999999997</v>
      </c>
    </row>
    <row r="946" spans="1:7">
      <c r="A946" s="228" t="s">
        <v>1658</v>
      </c>
      <c r="B946" s="228">
        <v>190.5</v>
      </c>
      <c r="C946" s="228">
        <v>4.1099999999999994</v>
      </c>
      <c r="D946" s="228">
        <v>180</v>
      </c>
      <c r="E946" s="228">
        <v>2.1</v>
      </c>
      <c r="F946" s="228">
        <v>-10.5</v>
      </c>
      <c r="G946" s="228">
        <v>-2.0099999999999993</v>
      </c>
    </row>
    <row r="947" spans="1:7">
      <c r="A947" s="228" t="s">
        <v>1659</v>
      </c>
      <c r="B947" s="228">
        <v>200</v>
      </c>
      <c r="C947" s="228">
        <v>3.28837</v>
      </c>
      <c r="D947" s="228">
        <v>180</v>
      </c>
      <c r="E947" s="228">
        <v>2.1</v>
      </c>
      <c r="F947" s="228">
        <v>-20</v>
      </c>
      <c r="G947" s="228">
        <v>-1.1883699999999999</v>
      </c>
    </row>
    <row r="948" spans="1:7">
      <c r="A948" s="228" t="s">
        <v>1660</v>
      </c>
      <c r="B948" s="228">
        <v>278.5</v>
      </c>
      <c r="C948" s="228">
        <v>3.9796499999999995</v>
      </c>
      <c r="D948" s="228">
        <v>224</v>
      </c>
      <c r="E948" s="228">
        <v>3.08</v>
      </c>
      <c r="F948" s="228">
        <v>-54.5</v>
      </c>
      <c r="G948" s="228">
        <v>-0.89964999999999939</v>
      </c>
    </row>
    <row r="949" spans="1:7">
      <c r="A949" s="228" t="s">
        <v>1661</v>
      </c>
      <c r="B949" s="228">
        <v>279.3</v>
      </c>
      <c r="C949" s="228">
        <v>4.2600000000000007</v>
      </c>
      <c r="D949" s="228">
        <v>180</v>
      </c>
      <c r="E949" s="228">
        <v>2.1</v>
      </c>
      <c r="F949" s="228">
        <v>-99.300000000000011</v>
      </c>
      <c r="G949" s="228">
        <v>-2.1600000000000006</v>
      </c>
    </row>
    <row r="950" spans="1:7">
      <c r="A950" s="228" t="s">
        <v>1662</v>
      </c>
      <c r="B950" s="228">
        <v>134</v>
      </c>
      <c r="C950" s="228">
        <v>1.81</v>
      </c>
      <c r="D950" s="228">
        <v>180</v>
      </c>
      <c r="E950" s="228">
        <v>2.1</v>
      </c>
      <c r="F950" s="228">
        <v>46</v>
      </c>
      <c r="G950" s="228">
        <v>0.29000000000000004</v>
      </c>
    </row>
    <row r="951" spans="1:7">
      <c r="A951" s="228" t="s">
        <v>1663</v>
      </c>
      <c r="B951" s="228">
        <v>340.7</v>
      </c>
      <c r="C951" s="228">
        <v>4.7601459999999998</v>
      </c>
      <c r="D951" s="228">
        <v>480</v>
      </c>
      <c r="E951" s="228">
        <v>6.48</v>
      </c>
      <c r="F951" s="228">
        <v>139.30000000000001</v>
      </c>
      <c r="G951" s="228">
        <v>1.7198540000000007</v>
      </c>
    </row>
    <row r="952" spans="1:7">
      <c r="A952" s="228" t="s">
        <v>1664</v>
      </c>
      <c r="B952" s="228">
        <v>265.39999999999998</v>
      </c>
      <c r="C952" s="228">
        <v>4.68</v>
      </c>
      <c r="D952" s="228">
        <v>480</v>
      </c>
      <c r="E952" s="228">
        <v>6.48</v>
      </c>
      <c r="F952" s="228">
        <v>214.60000000000002</v>
      </c>
      <c r="G952" s="228">
        <v>1.8000000000000007</v>
      </c>
    </row>
    <row r="953" spans="1:7">
      <c r="A953" s="228" t="s">
        <v>1665</v>
      </c>
      <c r="B953" s="228">
        <v>208</v>
      </c>
      <c r="C953" s="228">
        <v>2.9038399999999998</v>
      </c>
      <c r="D953" s="228">
        <v>180</v>
      </c>
      <c r="E953" s="228">
        <v>2.1</v>
      </c>
      <c r="F953" s="228">
        <v>-28</v>
      </c>
      <c r="G953" s="228">
        <v>-0.80383999999999967</v>
      </c>
    </row>
    <row r="954" spans="1:7">
      <c r="A954" s="228" t="s">
        <v>1666</v>
      </c>
      <c r="B954" s="228">
        <v>260</v>
      </c>
      <c r="C954" s="228">
        <v>4.71</v>
      </c>
      <c r="D954" s="228">
        <v>324</v>
      </c>
      <c r="E954" s="228">
        <v>3.96</v>
      </c>
      <c r="F954" s="228">
        <v>64</v>
      </c>
      <c r="G954" s="228">
        <v>-0.75</v>
      </c>
    </row>
    <row r="955" spans="1:7">
      <c r="A955" s="228" t="s">
        <v>1667</v>
      </c>
      <c r="B955" s="228">
        <v>308.8</v>
      </c>
      <c r="C955" s="228">
        <v>4.4132800000000003</v>
      </c>
      <c r="D955" s="228">
        <v>261</v>
      </c>
      <c r="E955" s="228">
        <v>3.83</v>
      </c>
      <c r="F955" s="228">
        <v>-47.800000000000011</v>
      </c>
      <c r="G955" s="228">
        <v>-0.58328000000000024</v>
      </c>
    </row>
    <row r="956" spans="1:7">
      <c r="A956" s="228" t="s">
        <v>1668</v>
      </c>
      <c r="B956" s="228">
        <v>187</v>
      </c>
      <c r="C956" s="228">
        <v>2.6</v>
      </c>
      <c r="D956" s="228">
        <v>180</v>
      </c>
      <c r="E956" s="228">
        <v>2.1</v>
      </c>
      <c r="F956" s="228">
        <v>-7</v>
      </c>
      <c r="G956" s="228">
        <v>-0.5</v>
      </c>
    </row>
    <row r="957" spans="1:7">
      <c r="A957" s="228" t="s">
        <v>1669</v>
      </c>
      <c r="B957" s="228">
        <v>378.20000000000005</v>
      </c>
      <c r="C957" s="228">
        <v>6.36</v>
      </c>
      <c r="D957" s="228">
        <v>480</v>
      </c>
      <c r="E957" s="228">
        <v>6.48</v>
      </c>
      <c r="F957" s="228">
        <v>101.79999999999995</v>
      </c>
      <c r="G957" s="228">
        <v>0.12000000000000011</v>
      </c>
    </row>
    <row r="958" spans="1:7">
      <c r="A958" s="228" t="s">
        <v>1670</v>
      </c>
      <c r="B958" s="228">
        <v>225</v>
      </c>
      <c r="C958" s="228">
        <v>3.0051200000000002</v>
      </c>
      <c r="D958" s="228">
        <v>240</v>
      </c>
      <c r="E958" s="228">
        <v>2.8</v>
      </c>
      <c r="F958" s="228">
        <v>15</v>
      </c>
      <c r="G958" s="228">
        <v>-0.20512000000000041</v>
      </c>
    </row>
    <row r="959" spans="1:7">
      <c r="A959" s="228" t="s">
        <v>1671</v>
      </c>
      <c r="B959" s="228">
        <v>234.3</v>
      </c>
      <c r="C959" s="228">
        <v>3.9000000000000004</v>
      </c>
      <c r="D959" s="228">
        <v>336</v>
      </c>
      <c r="E959" s="228">
        <v>4.62</v>
      </c>
      <c r="F959" s="228">
        <v>101.69999999999999</v>
      </c>
      <c r="G959" s="228">
        <v>0.71999999999999975</v>
      </c>
    </row>
    <row r="960" spans="1:7">
      <c r="A960" s="228" t="s">
        <v>1672</v>
      </c>
      <c r="B960" s="228">
        <v>332.4</v>
      </c>
      <c r="C960" s="228">
        <v>5.3600000000000012</v>
      </c>
      <c r="D960" s="228">
        <v>240</v>
      </c>
      <c r="E960" s="228">
        <v>2.8</v>
      </c>
      <c r="F960" s="228">
        <v>-92.399999999999977</v>
      </c>
      <c r="G960" s="228">
        <v>-2.5600000000000014</v>
      </c>
    </row>
    <row r="961" spans="1:7">
      <c r="A961" s="228" t="s">
        <v>1673</v>
      </c>
      <c r="B961" s="228">
        <v>135</v>
      </c>
      <c r="C961" s="228">
        <v>1.8215549999999996</v>
      </c>
      <c r="D961" s="228">
        <v>180</v>
      </c>
      <c r="E961" s="228">
        <v>2.1</v>
      </c>
      <c r="F961" s="228">
        <v>45</v>
      </c>
      <c r="G961" s="228">
        <v>0.2784450000000005</v>
      </c>
    </row>
    <row r="962" spans="1:7">
      <c r="A962" s="228" t="s">
        <v>1674</v>
      </c>
      <c r="B962" s="228">
        <v>243.5</v>
      </c>
      <c r="C962" s="228">
        <v>3.4799999999999995</v>
      </c>
      <c r="D962" s="228">
        <v>180</v>
      </c>
      <c r="E962" s="228">
        <v>2.1</v>
      </c>
      <c r="F962" s="228">
        <v>-63.5</v>
      </c>
      <c r="G962" s="228">
        <v>-1.3799999999999994</v>
      </c>
    </row>
    <row r="963" spans="1:7">
      <c r="A963" s="228" t="s">
        <v>1675</v>
      </c>
      <c r="B963" s="228">
        <v>221.4</v>
      </c>
      <c r="C963" s="228">
        <v>3.33</v>
      </c>
      <c r="D963" s="228">
        <v>324</v>
      </c>
      <c r="E963" s="228">
        <v>3.96</v>
      </c>
      <c r="F963" s="228">
        <v>102.6</v>
      </c>
      <c r="G963" s="228">
        <v>0.62999999999999989</v>
      </c>
    </row>
    <row r="964" spans="1:7">
      <c r="A964" s="228" t="s">
        <v>1676</v>
      </c>
      <c r="B964" s="228">
        <v>191.7</v>
      </c>
      <c r="C964" s="228">
        <v>2.88</v>
      </c>
      <c r="D964" s="228">
        <v>336</v>
      </c>
      <c r="E964" s="228">
        <v>4.62</v>
      </c>
      <c r="F964" s="228">
        <v>144.30000000000001</v>
      </c>
      <c r="G964" s="228">
        <v>1.7400000000000002</v>
      </c>
    </row>
    <row r="965" spans="1:7">
      <c r="A965" s="228" t="s">
        <v>1677</v>
      </c>
      <c r="B965" s="228">
        <v>267</v>
      </c>
      <c r="C965" s="228">
        <v>3.7415549999999995</v>
      </c>
      <c r="D965" s="228">
        <v>180</v>
      </c>
      <c r="E965" s="228">
        <v>2.1</v>
      </c>
      <c r="F965" s="228">
        <v>-87</v>
      </c>
      <c r="G965" s="228">
        <v>-1.6415549999999994</v>
      </c>
    </row>
    <row r="966" spans="1:7">
      <c r="A966" s="228" t="s">
        <v>1678</v>
      </c>
      <c r="B966" s="228">
        <v>212.5</v>
      </c>
      <c r="C966" s="228">
        <v>3.0599999999999996</v>
      </c>
      <c r="D966" s="228">
        <v>324</v>
      </c>
      <c r="E966" s="228">
        <v>3.96</v>
      </c>
      <c r="F966" s="228">
        <v>111.5</v>
      </c>
      <c r="G966" s="228">
        <v>0.90000000000000036</v>
      </c>
    </row>
    <row r="967" spans="1:7">
      <c r="A967" s="228" t="s">
        <v>1679</v>
      </c>
      <c r="B967" s="228">
        <v>214.8</v>
      </c>
      <c r="C967" s="228">
        <v>3.3</v>
      </c>
      <c r="D967" s="228">
        <v>180</v>
      </c>
      <c r="E967" s="228">
        <v>2.1</v>
      </c>
      <c r="F967" s="228">
        <v>-34.800000000000011</v>
      </c>
      <c r="G967" s="228">
        <v>-1.1999999999999997</v>
      </c>
    </row>
    <row r="968" spans="1:7">
      <c r="A968" s="228" t="s">
        <v>1680</v>
      </c>
      <c r="B968" s="228">
        <v>190.5</v>
      </c>
      <c r="C968" s="228">
        <v>4.1099999999999994</v>
      </c>
      <c r="D968" s="228">
        <v>180</v>
      </c>
      <c r="E968" s="228">
        <v>2.1</v>
      </c>
      <c r="F968" s="228">
        <v>-10.5</v>
      </c>
      <c r="G968" s="228">
        <v>-2.0099999999999993</v>
      </c>
    </row>
    <row r="969" spans="1:7">
      <c r="A969" s="228" t="s">
        <v>1681</v>
      </c>
      <c r="B969" s="228">
        <v>280.5</v>
      </c>
      <c r="C969" s="228">
        <v>4.8299999999999992</v>
      </c>
      <c r="D969" s="228">
        <v>180</v>
      </c>
      <c r="E969" s="228">
        <v>2.1</v>
      </c>
      <c r="F969" s="228">
        <v>-100.5</v>
      </c>
      <c r="G969" s="228">
        <v>-2.7299999999999991</v>
      </c>
    </row>
    <row r="970" spans="1:7">
      <c r="A970" s="228" t="s">
        <v>1682</v>
      </c>
      <c r="B970" s="228">
        <v>270.5</v>
      </c>
      <c r="C970" s="228">
        <v>3.96</v>
      </c>
      <c r="D970" s="228">
        <v>324</v>
      </c>
      <c r="E970" s="228">
        <v>3.96</v>
      </c>
      <c r="F970" s="228">
        <v>53.5</v>
      </c>
      <c r="G970" s="228">
        <v>0</v>
      </c>
    </row>
    <row r="971" spans="1:7">
      <c r="A971" s="228" t="s">
        <v>1683</v>
      </c>
      <c r="B971" s="228">
        <v>330.5</v>
      </c>
      <c r="C971" s="228">
        <v>5.5900000000000007</v>
      </c>
      <c r="D971" s="228">
        <v>324</v>
      </c>
      <c r="E971" s="228">
        <v>3.96</v>
      </c>
      <c r="F971" s="228">
        <v>-6.5</v>
      </c>
      <c r="G971" s="228">
        <v>-1.6300000000000008</v>
      </c>
    </row>
    <row r="972" spans="1:7">
      <c r="A972" s="228" t="s">
        <v>1684</v>
      </c>
      <c r="B972" s="228">
        <v>297</v>
      </c>
      <c r="C972" s="228">
        <v>4.5620000000000003</v>
      </c>
      <c r="D972" s="228">
        <v>324</v>
      </c>
      <c r="E972" s="228">
        <v>3.96</v>
      </c>
      <c r="F972" s="228">
        <v>27</v>
      </c>
      <c r="G972" s="228">
        <v>-0.60200000000000031</v>
      </c>
    </row>
    <row r="973" spans="1:7">
      <c r="A973" s="228" t="s">
        <v>1685</v>
      </c>
      <c r="B973" s="228">
        <v>297</v>
      </c>
      <c r="C973" s="228">
        <v>4.5620000000000003</v>
      </c>
      <c r="D973" s="228">
        <v>324</v>
      </c>
      <c r="E973" s="228">
        <v>3.96</v>
      </c>
      <c r="F973" s="228">
        <v>27</v>
      </c>
      <c r="G973" s="228">
        <v>-0.60200000000000031</v>
      </c>
    </row>
    <row r="974" spans="1:7">
      <c r="A974" s="228" t="s">
        <v>1686</v>
      </c>
      <c r="B974" s="228">
        <v>96</v>
      </c>
      <c r="C974" s="228">
        <v>1.29</v>
      </c>
      <c r="D974" s="228">
        <v>120</v>
      </c>
      <c r="E974" s="228">
        <v>1.4</v>
      </c>
      <c r="F974" s="228">
        <v>24</v>
      </c>
      <c r="G974" s="228">
        <v>0.10999999999999988</v>
      </c>
    </row>
    <row r="975" spans="1:7">
      <c r="A975" s="228" t="s">
        <v>1687</v>
      </c>
      <c r="B975" s="228">
        <v>313.5</v>
      </c>
      <c r="C975" s="228">
        <v>4.9800000000000004</v>
      </c>
      <c r="D975" s="228">
        <v>324</v>
      </c>
      <c r="E975" s="228">
        <v>3.96</v>
      </c>
      <c r="F975" s="228">
        <v>10.5</v>
      </c>
      <c r="G975" s="228">
        <v>-1.0200000000000005</v>
      </c>
    </row>
    <row r="976" spans="1:7">
      <c r="A976" s="228" t="s">
        <v>1688</v>
      </c>
      <c r="B976" s="228">
        <v>285.89999999999998</v>
      </c>
      <c r="C976" s="228">
        <v>4.46</v>
      </c>
      <c r="D976" s="228">
        <v>324</v>
      </c>
      <c r="E976" s="228">
        <v>3.96</v>
      </c>
      <c r="F976" s="228">
        <v>38.100000000000023</v>
      </c>
      <c r="G976" s="228">
        <v>-0.5</v>
      </c>
    </row>
    <row r="977" spans="1:7">
      <c r="A977" s="228" t="s">
        <v>1689</v>
      </c>
      <c r="B977" s="228">
        <v>250.5</v>
      </c>
      <c r="C977" s="228">
        <v>4.3499999999999996</v>
      </c>
      <c r="D977" s="228">
        <v>336</v>
      </c>
      <c r="E977" s="228">
        <v>4.62</v>
      </c>
      <c r="F977" s="228">
        <v>85.5</v>
      </c>
      <c r="G977" s="228">
        <v>0.27000000000000046</v>
      </c>
    </row>
    <row r="978" spans="1:7">
      <c r="A978" s="228" t="s">
        <v>1690</v>
      </c>
      <c r="B978" s="228">
        <v>370.3</v>
      </c>
      <c r="C978" s="228">
        <v>5.6840000000000002</v>
      </c>
      <c r="D978" s="228">
        <v>336</v>
      </c>
      <c r="E978" s="228">
        <v>4.62</v>
      </c>
      <c r="F978" s="228">
        <v>-34.300000000000011</v>
      </c>
      <c r="G978" s="228">
        <v>-1.0640000000000001</v>
      </c>
    </row>
    <row r="979" spans="1:7">
      <c r="A979" s="228" t="s">
        <v>1691</v>
      </c>
      <c r="B979" s="228">
        <v>236.7</v>
      </c>
      <c r="C979" s="228">
        <v>3.09</v>
      </c>
      <c r="D979" s="228">
        <v>180</v>
      </c>
      <c r="E979" s="228">
        <v>2.1</v>
      </c>
      <c r="F979" s="228">
        <v>-56.699999999999989</v>
      </c>
      <c r="G979" s="228">
        <v>-0.98999999999999977</v>
      </c>
    </row>
    <row r="980" spans="1:7">
      <c r="A980" s="228" t="s">
        <v>1692</v>
      </c>
      <c r="B980" s="228">
        <v>330</v>
      </c>
      <c r="C980" s="228">
        <v>5.096000000000001</v>
      </c>
      <c r="D980" s="228">
        <v>480</v>
      </c>
      <c r="E980" s="228">
        <v>6.48</v>
      </c>
      <c r="F980" s="228">
        <v>150</v>
      </c>
      <c r="G980" s="228">
        <v>1.3839999999999995</v>
      </c>
    </row>
    <row r="981" spans="1:7">
      <c r="A981" s="228" t="s">
        <v>1693</v>
      </c>
      <c r="B981" s="228">
        <v>147.30000000000001</v>
      </c>
      <c r="C981" s="228">
        <v>2.34</v>
      </c>
      <c r="D981" s="228">
        <v>180</v>
      </c>
      <c r="E981" s="228">
        <v>2.1</v>
      </c>
      <c r="F981" s="228">
        <v>32.699999999999989</v>
      </c>
      <c r="G981" s="228">
        <v>-0.23999999999999977</v>
      </c>
    </row>
    <row r="982" spans="1:7">
      <c r="A982" s="228" t="s">
        <v>1694</v>
      </c>
      <c r="B982" s="228">
        <v>232.5</v>
      </c>
      <c r="C982" s="228">
        <v>3.3120000000000003</v>
      </c>
      <c r="D982" s="228">
        <v>336</v>
      </c>
      <c r="E982" s="228">
        <v>4.62</v>
      </c>
      <c r="F982" s="228">
        <v>103.5</v>
      </c>
      <c r="G982" s="228">
        <v>1.3079999999999998</v>
      </c>
    </row>
    <row r="983" spans="1:7">
      <c r="A983" s="228" t="s">
        <v>1695</v>
      </c>
      <c r="B983" s="228">
        <v>94.4</v>
      </c>
      <c r="C983" s="228">
        <v>1.8882219999999998</v>
      </c>
      <c r="D983" s="228">
        <v>216</v>
      </c>
      <c r="E983" s="228">
        <v>2.64</v>
      </c>
      <c r="F983" s="228">
        <v>121.6</v>
      </c>
      <c r="G983" s="228">
        <v>0.75177800000000028</v>
      </c>
    </row>
    <row r="984" spans="1:7">
      <c r="A984" s="228" t="s">
        <v>1696</v>
      </c>
      <c r="B984" s="228">
        <v>222.5</v>
      </c>
      <c r="C984" s="228">
        <v>4.2035999999999998</v>
      </c>
      <c r="D984" s="228">
        <v>216</v>
      </c>
      <c r="E984" s="228">
        <v>2.64</v>
      </c>
      <c r="F984" s="228">
        <v>-6.5</v>
      </c>
      <c r="G984" s="228">
        <v>-1.5635999999999997</v>
      </c>
    </row>
    <row r="985" spans="1:7">
      <c r="A985" s="228" t="s">
        <v>1697</v>
      </c>
      <c r="B985" s="228">
        <v>135</v>
      </c>
      <c r="C985" s="228">
        <v>2.0099999999999998</v>
      </c>
      <c r="D985" s="228">
        <v>180</v>
      </c>
      <c r="E985" s="228">
        <v>2.1</v>
      </c>
      <c r="F985" s="228">
        <v>45</v>
      </c>
      <c r="G985" s="228">
        <v>9.0000000000000302E-2</v>
      </c>
    </row>
    <row r="986" spans="1:7">
      <c r="A986" s="228" t="s">
        <v>1698</v>
      </c>
      <c r="B986" s="228">
        <v>132.30000000000001</v>
      </c>
      <c r="C986" s="228">
        <v>2.13</v>
      </c>
      <c r="D986" s="228">
        <v>180</v>
      </c>
      <c r="E986" s="228">
        <v>2.1</v>
      </c>
      <c r="F986" s="228">
        <v>47.699999999999989</v>
      </c>
      <c r="G986" s="228">
        <v>-2.9999999999999805E-2</v>
      </c>
    </row>
    <row r="987" spans="1:7">
      <c r="A987" s="228" t="s">
        <v>1699</v>
      </c>
      <c r="B987" s="228">
        <v>287.39999999999998</v>
      </c>
      <c r="C987" s="228">
        <v>5.3100000000000005</v>
      </c>
      <c r="D987" s="228">
        <v>336</v>
      </c>
      <c r="E987" s="228">
        <v>4.62</v>
      </c>
      <c r="F987" s="228">
        <v>48.600000000000023</v>
      </c>
      <c r="G987" s="228">
        <v>-0.69000000000000039</v>
      </c>
    </row>
    <row r="988" spans="1:7">
      <c r="A988" s="228" t="s">
        <v>1700</v>
      </c>
      <c r="B988" s="228">
        <v>104</v>
      </c>
      <c r="C988" s="228">
        <v>1.6600000000000001</v>
      </c>
      <c r="D988" s="228">
        <v>120</v>
      </c>
      <c r="E988" s="228">
        <v>1.4</v>
      </c>
      <c r="F988" s="228">
        <v>16</v>
      </c>
      <c r="G988" s="228">
        <v>-0.26000000000000023</v>
      </c>
    </row>
    <row r="989" spans="1:7">
      <c r="A989" s="228" t="s">
        <v>1701</v>
      </c>
      <c r="B989" s="228">
        <v>172.5</v>
      </c>
      <c r="C989" s="228">
        <v>2.8199999999999994</v>
      </c>
      <c r="D989" s="228">
        <v>480</v>
      </c>
      <c r="E989" s="228">
        <v>6.48</v>
      </c>
      <c r="F989" s="228">
        <v>307.5</v>
      </c>
      <c r="G989" s="228">
        <v>3.660000000000001</v>
      </c>
    </row>
    <row r="990" spans="1:7">
      <c r="A990" s="228" t="s">
        <v>1702</v>
      </c>
      <c r="B990" s="228">
        <v>177.5</v>
      </c>
      <c r="C990" s="228">
        <v>2.729409</v>
      </c>
      <c r="D990" s="228">
        <v>180</v>
      </c>
      <c r="E990" s="228">
        <v>2.1</v>
      </c>
      <c r="F990" s="228">
        <v>2.5</v>
      </c>
      <c r="G990" s="228">
        <v>-0.62940899999999989</v>
      </c>
    </row>
    <row r="991" spans="1:7">
      <c r="A991" s="228" t="s">
        <v>1703</v>
      </c>
      <c r="B991" s="228">
        <v>283.20000000000005</v>
      </c>
      <c r="C991" s="228">
        <v>4.8</v>
      </c>
      <c r="D991" s="228">
        <v>324</v>
      </c>
      <c r="E991" s="228">
        <v>3.96</v>
      </c>
      <c r="F991" s="228">
        <v>40.799999999999955</v>
      </c>
      <c r="G991" s="228">
        <v>-0.83999999999999986</v>
      </c>
    </row>
    <row r="992" spans="1:7">
      <c r="A992" s="228" t="s">
        <v>1704</v>
      </c>
      <c r="B992" s="228">
        <v>192.3</v>
      </c>
      <c r="C992" s="228">
        <v>2.46</v>
      </c>
      <c r="D992" s="228">
        <v>180</v>
      </c>
      <c r="E992" s="228">
        <v>2.1</v>
      </c>
      <c r="F992" s="228">
        <v>-12.300000000000011</v>
      </c>
      <c r="G992" s="228">
        <v>-0.35999999999999988</v>
      </c>
    </row>
    <row r="993" spans="1:7">
      <c r="A993" s="228" t="s">
        <v>1705</v>
      </c>
      <c r="B993" s="228">
        <v>319.3</v>
      </c>
      <c r="C993" s="228">
        <v>4.9238400000000002</v>
      </c>
      <c r="D993" s="228">
        <v>324</v>
      </c>
      <c r="E993" s="228">
        <v>3.96</v>
      </c>
      <c r="F993" s="228">
        <v>4.6999999999999886</v>
      </c>
      <c r="G993" s="228">
        <v>-0.96384000000000025</v>
      </c>
    </row>
    <row r="994" spans="1:7">
      <c r="A994" s="228" t="s">
        <v>1706</v>
      </c>
      <c r="B994" s="228">
        <v>343.8</v>
      </c>
      <c r="C994" s="228">
        <v>5.2800000000000011</v>
      </c>
      <c r="D994" s="228">
        <v>480</v>
      </c>
      <c r="E994" s="228">
        <v>6.48</v>
      </c>
      <c r="F994" s="228">
        <v>136.19999999999999</v>
      </c>
      <c r="G994" s="228">
        <v>1.1999999999999993</v>
      </c>
    </row>
    <row r="995" spans="1:7">
      <c r="A995" s="228" t="s">
        <v>1707</v>
      </c>
      <c r="B995" s="228">
        <v>150.1</v>
      </c>
      <c r="C995" s="228">
        <v>2.2225600000000001</v>
      </c>
      <c r="D995" s="228">
        <v>180</v>
      </c>
      <c r="E995" s="228">
        <v>2.1</v>
      </c>
      <c r="F995" s="228">
        <v>29.900000000000006</v>
      </c>
      <c r="G995" s="228">
        <v>-0.12256</v>
      </c>
    </row>
    <row r="996" spans="1:7">
      <c r="A996" s="228" t="s">
        <v>1708</v>
      </c>
      <c r="B996" s="228">
        <v>579.5</v>
      </c>
      <c r="C996" s="228">
        <v>8.6859999999999999</v>
      </c>
      <c r="D996" s="228">
        <v>480</v>
      </c>
      <c r="E996" s="228">
        <v>6.48</v>
      </c>
      <c r="F996" s="228">
        <v>-99.5</v>
      </c>
      <c r="G996" s="228">
        <v>-2.2059999999999995</v>
      </c>
    </row>
    <row r="997" spans="1:7">
      <c r="A997" s="228" t="s">
        <v>1709</v>
      </c>
      <c r="B997" s="228">
        <v>140.30000000000001</v>
      </c>
      <c r="C997" s="228">
        <v>2.2200000000000002</v>
      </c>
      <c r="D997" s="228">
        <v>180</v>
      </c>
      <c r="E997" s="228">
        <v>2.1</v>
      </c>
      <c r="F997" s="228">
        <v>39.699999999999989</v>
      </c>
      <c r="G997" s="228">
        <v>-0.12000000000000011</v>
      </c>
    </row>
    <row r="998" spans="1:7">
      <c r="A998" s="228" t="s">
        <v>1710</v>
      </c>
      <c r="B998" s="228">
        <v>190.5</v>
      </c>
      <c r="C998" s="228">
        <v>4.1099999999999994</v>
      </c>
      <c r="D998" s="228">
        <v>180</v>
      </c>
      <c r="E998" s="228">
        <v>2.1</v>
      </c>
      <c r="F998" s="228">
        <v>-10.5</v>
      </c>
      <c r="G998" s="228">
        <v>-2.0099999999999993</v>
      </c>
    </row>
    <row r="999" spans="1:7">
      <c r="A999" s="228" t="s">
        <v>1711</v>
      </c>
      <c r="B999" s="228">
        <v>147.30000000000001</v>
      </c>
      <c r="C999" s="228">
        <v>2.34</v>
      </c>
      <c r="D999" s="228">
        <v>180</v>
      </c>
      <c r="E999" s="228">
        <v>2.1</v>
      </c>
      <c r="F999" s="228">
        <v>32.699999999999989</v>
      </c>
      <c r="G999" s="228">
        <v>-0.23999999999999977</v>
      </c>
    </row>
    <row r="1000" spans="1:7">
      <c r="A1000" s="228" t="s">
        <v>1712</v>
      </c>
      <c r="B1000" s="228">
        <v>103</v>
      </c>
      <c r="C1000" s="228">
        <v>1.4300000000000002</v>
      </c>
      <c r="D1000" s="228">
        <v>120</v>
      </c>
      <c r="E1000" s="228">
        <v>1.4</v>
      </c>
      <c r="F1000" s="228">
        <v>17</v>
      </c>
      <c r="G1000" s="228">
        <v>-3.0000000000000249E-2</v>
      </c>
    </row>
    <row r="1001" spans="1:7">
      <c r="A1001" s="228" t="s">
        <v>1713</v>
      </c>
      <c r="B1001" s="228">
        <v>109</v>
      </c>
      <c r="C1001" s="228">
        <v>1.4425600000000001</v>
      </c>
      <c r="D1001" s="228">
        <v>120</v>
      </c>
      <c r="E1001" s="228">
        <v>1.4</v>
      </c>
      <c r="F1001" s="228">
        <v>11</v>
      </c>
      <c r="G1001" s="228">
        <v>-4.2560000000000153E-2</v>
      </c>
    </row>
    <row r="1002" spans="1:7">
      <c r="A1002" s="228" t="s">
        <v>1714</v>
      </c>
      <c r="B1002" s="228">
        <v>148</v>
      </c>
      <c r="C1002" s="228">
        <v>1.2235</v>
      </c>
      <c r="D1002" s="228">
        <v>180</v>
      </c>
      <c r="E1002" s="228">
        <v>2.1</v>
      </c>
      <c r="F1002" s="228">
        <v>32</v>
      </c>
      <c r="G1002" s="228">
        <v>0.87650000000000006</v>
      </c>
    </row>
    <row r="1003" spans="1:7">
      <c r="A1003" s="228" t="s">
        <v>1715</v>
      </c>
      <c r="B1003" s="228">
        <v>147.30000000000001</v>
      </c>
      <c r="C1003" s="228">
        <v>2.34</v>
      </c>
      <c r="D1003" s="228">
        <v>180</v>
      </c>
      <c r="E1003" s="228">
        <v>2.1</v>
      </c>
      <c r="F1003" s="228">
        <v>32.699999999999989</v>
      </c>
      <c r="G1003" s="228">
        <v>-0.23999999999999977</v>
      </c>
    </row>
    <row r="1004" spans="1:7">
      <c r="A1004" s="228" t="s">
        <v>1716</v>
      </c>
      <c r="B1004" s="228">
        <v>167</v>
      </c>
      <c r="C1004" s="228">
        <v>2.22384</v>
      </c>
      <c r="D1004" s="228">
        <v>180</v>
      </c>
      <c r="E1004" s="228">
        <v>2.1</v>
      </c>
      <c r="F1004" s="228">
        <v>13</v>
      </c>
      <c r="G1004" s="228">
        <v>-0.12383999999999995</v>
      </c>
    </row>
    <row r="1005" spans="1:7">
      <c r="A1005" s="228" t="s">
        <v>1717</v>
      </c>
      <c r="B1005" s="228">
        <v>147.30000000000001</v>
      </c>
      <c r="C1005" s="228">
        <v>2.34</v>
      </c>
      <c r="D1005" s="228">
        <v>180</v>
      </c>
      <c r="E1005" s="228">
        <v>2.1</v>
      </c>
      <c r="F1005" s="228">
        <v>32.699999999999989</v>
      </c>
      <c r="G1005" s="228">
        <v>-0.23999999999999977</v>
      </c>
    </row>
    <row r="1006" spans="1:7">
      <c r="A1006" s="228" t="s">
        <v>1718</v>
      </c>
      <c r="B1006" s="228">
        <v>376.20000000000005</v>
      </c>
      <c r="C1006" s="228">
        <v>5.5175879999999999</v>
      </c>
      <c r="D1006" s="228">
        <v>480</v>
      </c>
      <c r="E1006" s="228">
        <v>6.48</v>
      </c>
      <c r="F1006" s="228">
        <v>103.79999999999995</v>
      </c>
      <c r="G1006" s="228">
        <v>0.96241200000000049</v>
      </c>
    </row>
    <row r="1007" spans="1:7">
      <c r="A1007" s="228" t="s">
        <v>1719</v>
      </c>
      <c r="B1007" s="228">
        <v>284.39999999999998</v>
      </c>
      <c r="C1007" s="228">
        <v>4.2</v>
      </c>
      <c r="D1007" s="228">
        <v>336</v>
      </c>
      <c r="E1007" s="228">
        <v>4.62</v>
      </c>
      <c r="F1007" s="228">
        <v>51.600000000000023</v>
      </c>
      <c r="G1007" s="228">
        <v>0.41999999999999993</v>
      </c>
    </row>
    <row r="1008" spans="1:7">
      <c r="A1008" s="228" t="s">
        <v>1720</v>
      </c>
      <c r="B1008" s="228">
        <v>249.3</v>
      </c>
      <c r="C1008" s="228">
        <v>4.0200000000000005</v>
      </c>
      <c r="D1008" s="228">
        <v>180</v>
      </c>
      <c r="E1008" s="228">
        <v>2.1</v>
      </c>
      <c r="F1008" s="228">
        <v>-69.300000000000011</v>
      </c>
      <c r="G1008" s="228">
        <v>-1.9200000000000004</v>
      </c>
    </row>
    <row r="1009" spans="1:7">
      <c r="A1009" s="228" t="s">
        <v>1721</v>
      </c>
      <c r="B1009" s="228">
        <v>370.7</v>
      </c>
      <c r="C1009" s="228">
        <v>6.2812800000000006</v>
      </c>
      <c r="D1009" s="228">
        <v>336</v>
      </c>
      <c r="E1009" s="228">
        <v>4.62</v>
      </c>
      <c r="F1009" s="228">
        <v>-34.699999999999989</v>
      </c>
      <c r="G1009" s="228">
        <v>-1.6612800000000005</v>
      </c>
    </row>
    <row r="1010" spans="1:7">
      <c r="A1010" s="228" t="s">
        <v>1722</v>
      </c>
      <c r="B1010" s="228">
        <v>193</v>
      </c>
      <c r="C1010" s="228">
        <v>3.0712799999999998</v>
      </c>
      <c r="D1010" s="228">
        <v>180</v>
      </c>
      <c r="E1010" s="228">
        <v>2.1</v>
      </c>
      <c r="F1010" s="228">
        <v>-13</v>
      </c>
      <c r="G1010" s="228">
        <v>-0.9712799999999997</v>
      </c>
    </row>
    <row r="1011" spans="1:7">
      <c r="A1011" s="228" t="s">
        <v>1723</v>
      </c>
      <c r="B1011" s="228">
        <v>340.20000000000005</v>
      </c>
      <c r="C1011" s="228">
        <v>6.120000000000001</v>
      </c>
      <c r="D1011" s="228">
        <v>324</v>
      </c>
      <c r="E1011" s="228">
        <v>3.96</v>
      </c>
      <c r="F1011" s="228">
        <v>-16.200000000000045</v>
      </c>
      <c r="G1011" s="228">
        <v>-2.160000000000001</v>
      </c>
    </row>
    <row r="1012" spans="1:7">
      <c r="A1012" s="228" t="s">
        <v>1724</v>
      </c>
      <c r="B1012" s="228">
        <v>298.60000000000002</v>
      </c>
      <c r="C1012" s="228">
        <v>4.7080000000000002</v>
      </c>
      <c r="D1012" s="228">
        <v>324</v>
      </c>
      <c r="E1012" s="228">
        <v>3.96</v>
      </c>
      <c r="F1012" s="228">
        <v>25.399999999999977</v>
      </c>
      <c r="G1012" s="228">
        <v>-0.74800000000000022</v>
      </c>
    </row>
    <row r="1013" spans="1:7">
      <c r="A1013" s="228" t="s">
        <v>1725</v>
      </c>
      <c r="B1013" s="228">
        <v>265</v>
      </c>
      <c r="C1013" s="228">
        <v>2.3269999999999995</v>
      </c>
      <c r="D1013" s="228">
        <v>180</v>
      </c>
      <c r="E1013" s="228">
        <v>2.1</v>
      </c>
      <c r="F1013" s="228">
        <v>-85</v>
      </c>
      <c r="G1013" s="228">
        <v>-0.22699999999999942</v>
      </c>
    </row>
    <row r="1014" spans="1:7">
      <c r="A1014" s="228" t="s">
        <v>1726</v>
      </c>
      <c r="B1014" s="228">
        <v>225</v>
      </c>
      <c r="C1014" s="228">
        <v>3.2699999999999996</v>
      </c>
      <c r="D1014" s="228">
        <v>324</v>
      </c>
      <c r="E1014" s="228">
        <v>3.96</v>
      </c>
      <c r="F1014" s="228">
        <v>99</v>
      </c>
      <c r="G1014" s="228">
        <v>0.69000000000000039</v>
      </c>
    </row>
    <row r="1015" spans="1:7">
      <c r="A1015" s="228" t="s">
        <v>1727</v>
      </c>
      <c r="B1015" s="228">
        <v>304.89999999999998</v>
      </c>
      <c r="C1015" s="228">
        <v>4.3138400000000008</v>
      </c>
      <c r="D1015" s="228">
        <v>336</v>
      </c>
      <c r="E1015" s="228">
        <v>4.62</v>
      </c>
      <c r="F1015" s="228">
        <v>31.100000000000023</v>
      </c>
      <c r="G1015" s="228">
        <v>0.30615999999999932</v>
      </c>
    </row>
    <row r="1016" spans="1:7">
      <c r="A1016" s="228" t="s">
        <v>1728</v>
      </c>
      <c r="B1016" s="228">
        <v>212.5</v>
      </c>
      <c r="C1016" s="228">
        <v>3.38</v>
      </c>
      <c r="D1016" s="228">
        <v>180</v>
      </c>
      <c r="E1016" s="228">
        <v>2.1</v>
      </c>
      <c r="F1016" s="228">
        <v>-32.5</v>
      </c>
      <c r="G1016" s="228">
        <v>-1.2799999999999998</v>
      </c>
    </row>
    <row r="1017" spans="1:7">
      <c r="A1017" s="228" t="s">
        <v>1729</v>
      </c>
      <c r="B1017" s="228">
        <v>147.30000000000001</v>
      </c>
      <c r="C1017" s="228">
        <v>2.34</v>
      </c>
      <c r="D1017" s="228">
        <v>180</v>
      </c>
      <c r="E1017" s="228">
        <v>2.1</v>
      </c>
      <c r="F1017" s="228">
        <v>32.699999999999989</v>
      </c>
      <c r="G1017" s="228">
        <v>-0.23999999999999977</v>
      </c>
    </row>
    <row r="1018" spans="1:7">
      <c r="A1018" s="228" t="s">
        <v>1730</v>
      </c>
      <c r="B1018" s="228">
        <v>298</v>
      </c>
      <c r="C1018" s="228">
        <v>3.5</v>
      </c>
      <c r="D1018" s="228">
        <v>320</v>
      </c>
      <c r="E1018" s="228">
        <v>4.32</v>
      </c>
      <c r="F1018" s="228">
        <v>22</v>
      </c>
      <c r="G1018" s="228">
        <v>0.82000000000000028</v>
      </c>
    </row>
    <row r="1019" spans="1:7">
      <c r="A1019" s="228" t="s">
        <v>1731</v>
      </c>
      <c r="B1019" s="228">
        <v>238.20000000000002</v>
      </c>
      <c r="C1019" s="228">
        <v>4.4399999999999995</v>
      </c>
      <c r="D1019" s="228">
        <v>324</v>
      </c>
      <c r="E1019" s="228">
        <v>3.96</v>
      </c>
      <c r="F1019" s="228">
        <v>85.799999999999983</v>
      </c>
      <c r="G1019" s="228">
        <v>-0.47999999999999954</v>
      </c>
    </row>
    <row r="1020" spans="1:7">
      <c r="A1020" s="228" t="s">
        <v>1732</v>
      </c>
      <c r="B1020" s="228">
        <v>255.4</v>
      </c>
      <c r="C1020" s="228">
        <v>4.83</v>
      </c>
      <c r="D1020" s="228">
        <v>324</v>
      </c>
      <c r="E1020" s="228">
        <v>3.96</v>
      </c>
      <c r="F1020" s="228">
        <v>68.599999999999994</v>
      </c>
      <c r="G1020" s="228">
        <v>-0.87000000000000011</v>
      </c>
    </row>
    <row r="1021" spans="1:7">
      <c r="A1021" s="228" t="s">
        <v>1733</v>
      </c>
      <c r="B1021" s="228">
        <v>239</v>
      </c>
      <c r="C1021" s="228">
        <v>5.3599999999999994</v>
      </c>
      <c r="D1021" s="228">
        <v>240</v>
      </c>
      <c r="E1021" s="228">
        <v>2.8</v>
      </c>
      <c r="F1021" s="228">
        <v>1</v>
      </c>
      <c r="G1021" s="228">
        <v>-2.5599999999999996</v>
      </c>
    </row>
    <row r="1022" spans="1:7">
      <c r="A1022" s="228" t="s">
        <v>1734</v>
      </c>
      <c r="B1022" s="228">
        <v>157.5</v>
      </c>
      <c r="C1022" s="228">
        <v>2.6099999999999994</v>
      </c>
      <c r="D1022" s="228">
        <v>180</v>
      </c>
      <c r="E1022" s="228">
        <v>2.1</v>
      </c>
      <c r="F1022" s="228">
        <v>22.5</v>
      </c>
      <c r="G1022" s="228">
        <v>-0.50999999999999934</v>
      </c>
    </row>
    <row r="1023" spans="1:7">
      <c r="A1023" s="228" t="s">
        <v>1735</v>
      </c>
      <c r="B1023" s="228">
        <v>157.5</v>
      </c>
      <c r="C1023" s="228">
        <v>2.6099999999999994</v>
      </c>
      <c r="D1023" s="228">
        <v>180</v>
      </c>
      <c r="E1023" s="228">
        <v>2.1</v>
      </c>
      <c r="F1023" s="228">
        <v>22.5</v>
      </c>
      <c r="G1023" s="228">
        <v>-0.50999999999999934</v>
      </c>
    </row>
    <row r="1024" spans="1:7">
      <c r="A1024" s="228" t="s">
        <v>1736</v>
      </c>
      <c r="B1024" s="228">
        <v>205.5</v>
      </c>
      <c r="C1024" s="228">
        <v>4.2299999999999995</v>
      </c>
      <c r="D1024" s="228">
        <v>180</v>
      </c>
      <c r="E1024" s="228">
        <v>2.1</v>
      </c>
      <c r="F1024" s="228">
        <v>-25.5</v>
      </c>
      <c r="G1024" s="228">
        <v>-2.1299999999999994</v>
      </c>
    </row>
    <row r="1025" spans="1:7">
      <c r="A1025" s="228" t="s">
        <v>1737</v>
      </c>
      <c r="B1025" s="228">
        <v>147.30000000000001</v>
      </c>
      <c r="C1025" s="228">
        <v>2.34</v>
      </c>
      <c r="D1025" s="228">
        <v>180</v>
      </c>
      <c r="E1025" s="228">
        <v>2.1</v>
      </c>
      <c r="F1025" s="228">
        <v>32.699999999999989</v>
      </c>
      <c r="G1025" s="228">
        <v>-0.23999999999999977</v>
      </c>
    </row>
    <row r="1026" spans="1:7">
      <c r="A1026" s="228" t="s">
        <v>1738</v>
      </c>
      <c r="B1026" s="228">
        <v>409.7</v>
      </c>
      <c r="C1026" s="228">
        <v>6.7285650000000015</v>
      </c>
      <c r="D1026" s="228">
        <v>480</v>
      </c>
      <c r="E1026" s="228">
        <v>6.48</v>
      </c>
      <c r="F1026" s="228">
        <v>70.300000000000011</v>
      </c>
      <c r="G1026" s="228">
        <v>-0.24856500000000104</v>
      </c>
    </row>
    <row r="1027" spans="1:7">
      <c r="A1027" s="228" t="s">
        <v>1739</v>
      </c>
      <c r="B1027" s="228">
        <v>388.5</v>
      </c>
      <c r="C1027" s="228">
        <v>5.6140000000000008</v>
      </c>
      <c r="D1027" s="228">
        <v>480</v>
      </c>
      <c r="E1027" s="228">
        <v>6.48</v>
      </c>
      <c r="F1027" s="228">
        <v>91.5</v>
      </c>
      <c r="G1027" s="228">
        <v>0.86599999999999966</v>
      </c>
    </row>
    <row r="1028" spans="1:7">
      <c r="A1028" s="228" t="s">
        <v>1740</v>
      </c>
      <c r="B1028" s="228">
        <v>334.8</v>
      </c>
      <c r="C1028" s="228">
        <v>5.1133820000000014</v>
      </c>
      <c r="D1028" s="228">
        <v>324</v>
      </c>
      <c r="E1028" s="228">
        <v>3.96</v>
      </c>
      <c r="F1028" s="228">
        <v>-10.800000000000011</v>
      </c>
      <c r="G1028" s="228">
        <v>-1.1533820000000015</v>
      </c>
    </row>
    <row r="1029" spans="1:7">
      <c r="A1029" s="228" t="s">
        <v>1741</v>
      </c>
      <c r="B1029" s="228">
        <v>541.79999999999995</v>
      </c>
      <c r="C1029" s="228">
        <v>8.5220000000000002</v>
      </c>
      <c r="D1029" s="228">
        <v>480</v>
      </c>
      <c r="E1029" s="228">
        <v>6.48</v>
      </c>
      <c r="F1029" s="228">
        <v>-61.799999999999955</v>
      </c>
      <c r="G1029" s="228">
        <v>-2.0419999999999998</v>
      </c>
    </row>
    <row r="1030" spans="1:7">
      <c r="A1030" s="228" t="s">
        <v>1742</v>
      </c>
      <c r="B1030" s="228">
        <v>464.1</v>
      </c>
      <c r="C1030" s="228">
        <v>8.411999999999999</v>
      </c>
      <c r="D1030" s="228">
        <v>480</v>
      </c>
      <c r="E1030" s="228">
        <v>6.48</v>
      </c>
      <c r="F1030" s="228">
        <v>15.899999999999977</v>
      </c>
      <c r="G1030" s="228">
        <v>-1.9319999999999986</v>
      </c>
    </row>
    <row r="1031" spans="1:7">
      <c r="A1031" s="228" t="s">
        <v>1743</v>
      </c>
      <c r="B1031" s="228">
        <v>544.5</v>
      </c>
      <c r="C1031" s="228">
        <v>7.9664530000000005</v>
      </c>
      <c r="D1031" s="228">
        <v>480</v>
      </c>
      <c r="E1031" s="228">
        <v>6.48</v>
      </c>
      <c r="F1031" s="228">
        <v>-64.5</v>
      </c>
      <c r="G1031" s="228">
        <v>-1.486453</v>
      </c>
    </row>
    <row r="1032" spans="1:7">
      <c r="A1032" s="228" t="s">
        <v>1744</v>
      </c>
      <c r="B1032" s="228">
        <v>523.1</v>
      </c>
      <c r="C1032" s="228">
        <v>7.41</v>
      </c>
      <c r="D1032" s="228">
        <v>336</v>
      </c>
      <c r="E1032" s="228">
        <v>4.62</v>
      </c>
      <c r="F1032" s="228">
        <v>-187.10000000000002</v>
      </c>
      <c r="G1032" s="228">
        <v>-2.79</v>
      </c>
    </row>
    <row r="1033" spans="1:7">
      <c r="A1033" s="228" t="s">
        <v>1745</v>
      </c>
      <c r="B1033" s="228">
        <v>264</v>
      </c>
      <c r="C1033" s="228">
        <v>4.29</v>
      </c>
      <c r="D1033" s="228">
        <v>324</v>
      </c>
      <c r="E1033" s="228">
        <v>3.96</v>
      </c>
      <c r="F1033" s="228">
        <v>60</v>
      </c>
      <c r="G1033" s="228">
        <v>-0.33000000000000007</v>
      </c>
    </row>
    <row r="1034" spans="1:7">
      <c r="A1034" s="228" t="s">
        <v>1746</v>
      </c>
      <c r="B1034" s="228">
        <v>371</v>
      </c>
      <c r="C1034" s="228">
        <v>6.0436800000000002</v>
      </c>
      <c r="D1034" s="228">
        <v>320</v>
      </c>
      <c r="E1034" s="228">
        <v>4.32</v>
      </c>
      <c r="F1034" s="228">
        <v>-51</v>
      </c>
      <c r="G1034" s="228">
        <v>-1.7236799999999999</v>
      </c>
    </row>
    <row r="1035" spans="1:7">
      <c r="A1035" s="228" t="s">
        <v>1747</v>
      </c>
      <c r="B1035" s="228">
        <v>432.4</v>
      </c>
      <c r="C1035" s="228">
        <v>6.1925600000000003</v>
      </c>
      <c r="D1035" s="228">
        <v>224</v>
      </c>
      <c r="E1035" s="228">
        <v>3.08</v>
      </c>
      <c r="F1035" s="228">
        <v>-208.39999999999998</v>
      </c>
      <c r="G1035" s="228">
        <v>-3.1125600000000002</v>
      </c>
    </row>
    <row r="1036" spans="1:7">
      <c r="A1036" s="228" t="s">
        <v>1748</v>
      </c>
      <c r="B1036" s="228">
        <v>191</v>
      </c>
      <c r="C1036" s="228">
        <v>2.4194529999999994</v>
      </c>
      <c r="D1036" s="228">
        <v>480</v>
      </c>
      <c r="E1036" s="228">
        <v>6.48</v>
      </c>
      <c r="F1036" s="228">
        <v>289</v>
      </c>
      <c r="G1036" s="228">
        <v>4.0605470000000015</v>
      </c>
    </row>
    <row r="1037" spans="1:7">
      <c r="A1037" s="228" t="s">
        <v>1749</v>
      </c>
      <c r="B1037" s="228">
        <v>164</v>
      </c>
      <c r="C1037" s="228">
        <v>2.0499999999999998</v>
      </c>
      <c r="D1037" s="228">
        <v>336</v>
      </c>
      <c r="E1037" s="228">
        <v>4.62</v>
      </c>
      <c r="F1037" s="228">
        <v>172</v>
      </c>
      <c r="G1037" s="228">
        <v>2.5700000000000003</v>
      </c>
    </row>
    <row r="1038" spans="1:7">
      <c r="A1038" s="228" t="s">
        <v>1750</v>
      </c>
      <c r="B1038" s="228">
        <v>349.5</v>
      </c>
      <c r="C1038" s="228">
        <v>5.7816150000000004</v>
      </c>
      <c r="D1038" s="228">
        <v>324</v>
      </c>
      <c r="E1038" s="228">
        <v>3.96</v>
      </c>
      <c r="F1038" s="228">
        <v>-25.5</v>
      </c>
      <c r="G1038" s="228">
        <v>-1.8216150000000004</v>
      </c>
    </row>
    <row r="1039" spans="1:7">
      <c r="A1039" s="228" t="s">
        <v>1751</v>
      </c>
      <c r="B1039" s="228">
        <v>473.6</v>
      </c>
      <c r="C1039" s="228">
        <v>9.1732049999999976</v>
      </c>
      <c r="D1039" s="228">
        <v>480</v>
      </c>
      <c r="E1039" s="228">
        <v>6.48</v>
      </c>
      <c r="F1039" s="228">
        <v>6.3999999999999773</v>
      </c>
      <c r="G1039" s="228">
        <v>-2.6932049999999972</v>
      </c>
    </row>
    <row r="1040" spans="1:7">
      <c r="A1040" s="228" t="s">
        <v>1752</v>
      </c>
      <c r="B1040" s="228">
        <v>347.3</v>
      </c>
      <c r="C1040" s="228">
        <v>5.1819999999999995</v>
      </c>
      <c r="D1040" s="228">
        <v>480</v>
      </c>
      <c r="E1040" s="228">
        <v>6.48</v>
      </c>
      <c r="F1040" s="228">
        <v>132.69999999999999</v>
      </c>
      <c r="G1040" s="228">
        <v>1.2980000000000009</v>
      </c>
    </row>
    <row r="1041" spans="1:7">
      <c r="A1041" s="228" t="s">
        <v>1753</v>
      </c>
      <c r="B1041" s="228">
        <v>430.7</v>
      </c>
      <c r="C1041" s="228">
        <v>6.79</v>
      </c>
      <c r="D1041" s="228">
        <v>324</v>
      </c>
      <c r="E1041" s="228">
        <v>3.96</v>
      </c>
      <c r="F1041" s="228">
        <v>-106.69999999999999</v>
      </c>
      <c r="G1041" s="228">
        <v>-2.83</v>
      </c>
    </row>
    <row r="1042" spans="1:7">
      <c r="A1042" s="228" t="s">
        <v>1754</v>
      </c>
      <c r="B1042" s="228">
        <v>385.8</v>
      </c>
      <c r="C1042" s="228">
        <v>5.742</v>
      </c>
      <c r="D1042" s="228">
        <v>324</v>
      </c>
      <c r="E1042" s="228">
        <v>3.96</v>
      </c>
      <c r="F1042" s="228">
        <v>-61.800000000000011</v>
      </c>
      <c r="G1042" s="228">
        <v>-1.782</v>
      </c>
    </row>
    <row r="1043" spans="1:7">
      <c r="A1043" s="228" t="s">
        <v>1755</v>
      </c>
      <c r="B1043" s="228">
        <v>444</v>
      </c>
      <c r="C1043" s="228">
        <v>6.508560000000001</v>
      </c>
      <c r="D1043" s="228">
        <v>336</v>
      </c>
      <c r="E1043" s="228">
        <v>4.62</v>
      </c>
      <c r="F1043" s="228">
        <v>-108</v>
      </c>
      <c r="G1043" s="228">
        <v>-1.8885600000000009</v>
      </c>
    </row>
    <row r="1044" spans="1:7">
      <c r="A1044" s="228" t="s">
        <v>1756</v>
      </c>
      <c r="B1044" s="228">
        <v>639.5</v>
      </c>
      <c r="C1044" s="228">
        <v>10.459209999999999</v>
      </c>
      <c r="D1044" s="228">
        <v>480</v>
      </c>
      <c r="E1044" s="228">
        <v>6.48</v>
      </c>
      <c r="F1044" s="228">
        <v>-159.5</v>
      </c>
      <c r="G1044" s="228">
        <v>-3.9792099999999984</v>
      </c>
    </row>
    <row r="1045" spans="1:7">
      <c r="A1045" s="228" t="s">
        <v>1757</v>
      </c>
      <c r="B1045" s="228">
        <v>427.1</v>
      </c>
      <c r="C1045" s="228">
        <v>7.3438400000000001</v>
      </c>
      <c r="D1045" s="228">
        <v>480</v>
      </c>
      <c r="E1045" s="228">
        <v>6.48</v>
      </c>
      <c r="F1045" s="228">
        <v>52.899999999999977</v>
      </c>
      <c r="G1045" s="228">
        <v>-0.86383999999999972</v>
      </c>
    </row>
    <row r="1046" spans="1:7">
      <c r="A1046" s="228" t="s">
        <v>1758</v>
      </c>
      <c r="B1046" s="228">
        <v>217.1</v>
      </c>
      <c r="C1046" s="228">
        <v>3.7700000000000005</v>
      </c>
      <c r="D1046" s="228">
        <v>336</v>
      </c>
      <c r="E1046" s="228">
        <v>4.62</v>
      </c>
      <c r="F1046" s="228">
        <v>118.9</v>
      </c>
      <c r="G1046" s="228">
        <v>0.84999999999999964</v>
      </c>
    </row>
    <row r="1047" spans="1:7">
      <c r="A1047" s="228" t="s">
        <v>1759</v>
      </c>
      <c r="B1047" s="228">
        <v>337.1</v>
      </c>
      <c r="C1047" s="228">
        <v>5.56</v>
      </c>
      <c r="D1047" s="228">
        <v>480</v>
      </c>
      <c r="E1047" s="228">
        <v>6.48</v>
      </c>
      <c r="F1047" s="228">
        <v>142.89999999999998</v>
      </c>
      <c r="G1047" s="228">
        <v>0.92000000000000082</v>
      </c>
    </row>
    <row r="1048" spans="1:7">
      <c r="A1048" s="228" t="s">
        <v>1760</v>
      </c>
      <c r="B1048" s="228">
        <v>295.2</v>
      </c>
      <c r="C1048" s="228">
        <v>4.8025600000000006</v>
      </c>
      <c r="D1048" s="228">
        <v>480</v>
      </c>
      <c r="E1048" s="228">
        <v>6.48</v>
      </c>
      <c r="F1048" s="228">
        <v>184.8</v>
      </c>
      <c r="G1048" s="228">
        <v>1.6774399999999998</v>
      </c>
    </row>
    <row r="1049" spans="1:7">
      <c r="A1049" s="228" t="s">
        <v>1761</v>
      </c>
      <c r="B1049" s="228">
        <v>516.70000000000005</v>
      </c>
      <c r="C1049" s="228">
        <v>7.9300000000000006</v>
      </c>
      <c r="D1049" s="228">
        <v>480</v>
      </c>
      <c r="E1049" s="228">
        <v>6.48</v>
      </c>
      <c r="F1049" s="228">
        <v>-36.700000000000045</v>
      </c>
      <c r="G1049" s="228">
        <v>-1.4500000000000002</v>
      </c>
    </row>
    <row r="1050" spans="1:7">
      <c r="A1050" s="228" t="s">
        <v>1762</v>
      </c>
      <c r="B1050" s="228">
        <v>608.5</v>
      </c>
      <c r="C1050" s="228">
        <v>9.6353999999999971</v>
      </c>
      <c r="D1050" s="228">
        <v>480</v>
      </c>
      <c r="E1050" s="228">
        <v>6.48</v>
      </c>
      <c r="F1050" s="228">
        <v>-128.5</v>
      </c>
      <c r="G1050" s="228">
        <v>-3.1553999999999967</v>
      </c>
    </row>
    <row r="1051" spans="1:7">
      <c r="A1051" s="228" t="s">
        <v>1763</v>
      </c>
      <c r="B1051" s="228">
        <v>350.5</v>
      </c>
      <c r="C1051" s="228">
        <v>4.6514530000000009</v>
      </c>
      <c r="D1051" s="228">
        <v>480</v>
      </c>
      <c r="E1051" s="228">
        <v>6.48</v>
      </c>
      <c r="F1051" s="228">
        <v>129.5</v>
      </c>
      <c r="G1051" s="228">
        <v>1.8285469999999995</v>
      </c>
    </row>
    <row r="1052" spans="1:7">
      <c r="A1052" s="228" t="s">
        <v>1764</v>
      </c>
      <c r="B1052" s="228">
        <v>282.5</v>
      </c>
      <c r="C1052" s="228">
        <v>4.99</v>
      </c>
      <c r="D1052" s="228">
        <v>324</v>
      </c>
      <c r="E1052" s="228">
        <v>3.96</v>
      </c>
      <c r="F1052" s="228">
        <v>41.5</v>
      </c>
      <c r="G1052" s="228">
        <v>-1.0300000000000002</v>
      </c>
    </row>
    <row r="1053" spans="1:7">
      <c r="A1053" s="228" t="s">
        <v>1765</v>
      </c>
      <c r="B1053" s="228">
        <v>352.5</v>
      </c>
      <c r="C1053" s="228">
        <v>5.4940000000000007</v>
      </c>
      <c r="D1053" s="228">
        <v>480</v>
      </c>
      <c r="E1053" s="228">
        <v>6.48</v>
      </c>
      <c r="F1053" s="228">
        <v>127.5</v>
      </c>
      <c r="G1053" s="228">
        <v>0.98599999999999977</v>
      </c>
    </row>
    <row r="1054" spans="1:7">
      <c r="A1054" s="228" t="s">
        <v>1766</v>
      </c>
      <c r="B1054" s="228">
        <v>535.9</v>
      </c>
      <c r="C1054" s="228">
        <v>7.8108400000000016</v>
      </c>
      <c r="D1054" s="228">
        <v>480</v>
      </c>
      <c r="E1054" s="228">
        <v>6.48</v>
      </c>
      <c r="F1054" s="228">
        <v>-55.899999999999977</v>
      </c>
      <c r="G1054" s="228">
        <v>-1.3308400000000011</v>
      </c>
    </row>
    <row r="1055" spans="1:7">
      <c r="A1055" s="228" t="s">
        <v>1767</v>
      </c>
      <c r="B1055" s="228">
        <v>405.5</v>
      </c>
      <c r="C1055" s="228">
        <v>5.3760000000000003</v>
      </c>
      <c r="D1055" s="228">
        <v>480</v>
      </c>
      <c r="E1055" s="228">
        <v>6.48</v>
      </c>
      <c r="F1055" s="228">
        <v>74.5</v>
      </c>
      <c r="G1055" s="228">
        <v>1.1040000000000001</v>
      </c>
    </row>
    <row r="1056" spans="1:7">
      <c r="A1056" s="228" t="s">
        <v>1768</v>
      </c>
      <c r="B1056" s="228">
        <v>627.4</v>
      </c>
      <c r="C1056" s="228">
        <v>9.7066459999999992</v>
      </c>
      <c r="D1056" s="228">
        <v>336</v>
      </c>
      <c r="E1056" s="228">
        <v>4.62</v>
      </c>
      <c r="F1056" s="228">
        <v>-291.39999999999998</v>
      </c>
      <c r="G1056" s="228">
        <v>-5.0866459999999991</v>
      </c>
    </row>
    <row r="1057" spans="1:7">
      <c r="A1057" s="228" t="s">
        <v>1769</v>
      </c>
      <c r="B1057" s="228">
        <v>723.9</v>
      </c>
      <c r="C1057" s="228">
        <v>10.649896</v>
      </c>
      <c r="D1057" s="228">
        <v>336</v>
      </c>
      <c r="E1057" s="228">
        <v>4.62</v>
      </c>
      <c r="F1057" s="228">
        <v>-387.9</v>
      </c>
      <c r="G1057" s="228">
        <v>-6.0298959999999999</v>
      </c>
    </row>
    <row r="1058" spans="1:7">
      <c r="A1058" s="228" t="s">
        <v>1770</v>
      </c>
      <c r="B1058" s="228">
        <v>556.20000000000005</v>
      </c>
      <c r="C1058" s="228">
        <v>8.5443919999999984</v>
      </c>
      <c r="D1058" s="228">
        <v>480</v>
      </c>
      <c r="E1058" s="228">
        <v>6.48</v>
      </c>
      <c r="F1058" s="228">
        <v>-76.200000000000045</v>
      </c>
      <c r="G1058" s="228">
        <v>-2.064391999999998</v>
      </c>
    </row>
    <row r="1059" spans="1:7">
      <c r="A1059" s="228" t="s">
        <v>1771</v>
      </c>
      <c r="B1059" s="228">
        <v>618.70000000000005</v>
      </c>
      <c r="C1059" s="228">
        <v>9.9717919999999989</v>
      </c>
      <c r="D1059" s="228">
        <v>480</v>
      </c>
      <c r="E1059" s="228">
        <v>6.48</v>
      </c>
      <c r="F1059" s="228">
        <v>-138.70000000000005</v>
      </c>
      <c r="G1059" s="228">
        <v>-3.4917919999999985</v>
      </c>
    </row>
    <row r="1060" spans="1:7">
      <c r="A1060" s="228" t="s">
        <v>1772</v>
      </c>
      <c r="B1060" s="228">
        <v>760</v>
      </c>
      <c r="C1060" s="228">
        <v>11.311679999999999</v>
      </c>
      <c r="D1060" s="228">
        <v>480</v>
      </c>
      <c r="E1060" s="228">
        <v>6.48</v>
      </c>
      <c r="F1060" s="228">
        <v>-280</v>
      </c>
      <c r="G1060" s="228">
        <v>-4.8316799999999986</v>
      </c>
    </row>
    <row r="1061" spans="1:7">
      <c r="A1061" s="228" t="s">
        <v>1773</v>
      </c>
      <c r="B1061" s="228">
        <v>818.2</v>
      </c>
      <c r="C1061" s="228">
        <v>12.55128</v>
      </c>
      <c r="D1061" s="228">
        <v>480</v>
      </c>
      <c r="E1061" s="228">
        <v>6.48</v>
      </c>
      <c r="F1061" s="228">
        <v>-338.20000000000005</v>
      </c>
      <c r="G1061" s="228">
        <v>-6.0712799999999998</v>
      </c>
    </row>
    <row r="1062" spans="1:7">
      <c r="A1062" s="228" t="s">
        <v>1774</v>
      </c>
      <c r="B1062" s="228">
        <v>655.5</v>
      </c>
      <c r="C1062" s="228">
        <v>9.8323999999999998</v>
      </c>
      <c r="D1062" s="228">
        <v>480</v>
      </c>
      <c r="E1062" s="228">
        <v>6.48</v>
      </c>
      <c r="F1062" s="228">
        <v>-175.5</v>
      </c>
      <c r="G1062" s="228">
        <v>-3.3523999999999994</v>
      </c>
    </row>
    <row r="1063" spans="1:7">
      <c r="A1063" s="228" t="s">
        <v>1775</v>
      </c>
      <c r="B1063" s="228">
        <v>332.9</v>
      </c>
      <c r="C1063" s="228">
        <v>4.8740000000000006</v>
      </c>
      <c r="D1063" s="228">
        <v>480</v>
      </c>
      <c r="E1063" s="228">
        <v>6.48</v>
      </c>
      <c r="F1063" s="228">
        <v>147.10000000000002</v>
      </c>
      <c r="G1063" s="228">
        <v>1.6059999999999999</v>
      </c>
    </row>
    <row r="1064" spans="1:7">
      <c r="A1064" s="228" t="s">
        <v>1776</v>
      </c>
      <c r="B1064" s="228">
        <v>474.9</v>
      </c>
      <c r="C1064" s="228">
        <v>8.863999999999999</v>
      </c>
      <c r="D1064" s="228">
        <v>480</v>
      </c>
      <c r="E1064" s="228">
        <v>6.48</v>
      </c>
      <c r="F1064" s="228">
        <v>5.1000000000000227</v>
      </c>
      <c r="G1064" s="228">
        <v>-2.3839999999999986</v>
      </c>
    </row>
    <row r="1065" spans="1:7">
      <c r="A1065" s="228" t="s">
        <v>1777</v>
      </c>
      <c r="B1065" s="228">
        <v>431.8</v>
      </c>
      <c r="C1065" s="228">
        <v>6.7520000000000007</v>
      </c>
      <c r="D1065" s="228">
        <v>320</v>
      </c>
      <c r="E1065" s="228">
        <v>4.32</v>
      </c>
      <c r="F1065" s="228">
        <v>-111.80000000000001</v>
      </c>
      <c r="G1065" s="228">
        <v>-2.4320000000000004</v>
      </c>
    </row>
    <row r="1066" spans="1:7">
      <c r="A1066" s="228" t="s">
        <v>1778</v>
      </c>
      <c r="B1066" s="228">
        <v>109</v>
      </c>
      <c r="C1066" s="228">
        <v>1.0074999999999998</v>
      </c>
      <c r="D1066" s="228">
        <v>336</v>
      </c>
      <c r="E1066" s="228">
        <v>4.62</v>
      </c>
      <c r="F1066" s="228">
        <v>227</v>
      </c>
      <c r="G1066" s="228">
        <v>3.6125000000000003</v>
      </c>
    </row>
    <row r="1067" spans="1:7">
      <c r="A1067" s="228" t="s">
        <v>1779</v>
      </c>
      <c r="B1067" s="228">
        <v>360.6</v>
      </c>
      <c r="C1067" s="228">
        <v>5.5431510000000008</v>
      </c>
      <c r="D1067" s="228">
        <v>480</v>
      </c>
      <c r="E1067" s="228">
        <v>6.48</v>
      </c>
      <c r="F1067" s="228">
        <v>119.39999999999998</v>
      </c>
      <c r="G1067" s="228">
        <v>0.9368489999999996</v>
      </c>
    </row>
    <row r="1068" spans="1:7">
      <c r="A1068" s="228" t="s">
        <v>1780</v>
      </c>
      <c r="B1068" s="228">
        <v>293.60000000000002</v>
      </c>
      <c r="C1068" s="228">
        <v>4.2680000000000007</v>
      </c>
      <c r="D1068" s="228">
        <v>324</v>
      </c>
      <c r="E1068" s="228">
        <v>3.96</v>
      </c>
      <c r="F1068" s="228">
        <v>30.399999999999977</v>
      </c>
      <c r="G1068" s="228">
        <v>-0.30800000000000072</v>
      </c>
    </row>
    <row r="1069" spans="1:7">
      <c r="A1069" s="228" t="s">
        <v>1781</v>
      </c>
      <c r="B1069" s="228">
        <v>387.5</v>
      </c>
      <c r="C1069" s="228">
        <v>5.9200000000000008</v>
      </c>
      <c r="D1069" s="228">
        <v>480</v>
      </c>
      <c r="E1069" s="228">
        <v>6.48</v>
      </c>
      <c r="F1069" s="228">
        <v>92.5</v>
      </c>
      <c r="G1069" s="228">
        <v>0.55999999999999961</v>
      </c>
    </row>
    <row r="1070" spans="1:7">
      <c r="A1070" s="228" t="s">
        <v>1782</v>
      </c>
      <c r="B1070" s="228">
        <v>307.5</v>
      </c>
      <c r="C1070" s="228">
        <v>4.2</v>
      </c>
      <c r="D1070" s="228">
        <v>336</v>
      </c>
      <c r="E1070" s="228">
        <v>4.62</v>
      </c>
      <c r="F1070" s="228">
        <v>28.5</v>
      </c>
      <c r="G1070" s="228">
        <v>0.41999999999999993</v>
      </c>
    </row>
    <row r="1071" spans="1:7">
      <c r="A1071" s="228" t="s">
        <v>1783</v>
      </c>
      <c r="B1071" s="228">
        <v>444.5</v>
      </c>
      <c r="C1071" s="228">
        <v>7.0687500000000014</v>
      </c>
      <c r="D1071" s="228">
        <v>480</v>
      </c>
      <c r="E1071" s="228">
        <v>6.48</v>
      </c>
      <c r="F1071" s="228">
        <v>35.5</v>
      </c>
      <c r="G1071" s="228">
        <v>-0.58875000000000099</v>
      </c>
    </row>
    <row r="1072" spans="1:7">
      <c r="A1072" s="228" t="s">
        <v>1784</v>
      </c>
      <c r="B1072" s="228">
        <v>524</v>
      </c>
      <c r="C1072" s="228">
        <v>7.6560000000000015</v>
      </c>
      <c r="D1072" s="228">
        <v>336</v>
      </c>
      <c r="E1072" s="228">
        <v>4.62</v>
      </c>
      <c r="F1072" s="228">
        <v>-188</v>
      </c>
      <c r="G1072" s="228">
        <v>-3.0360000000000014</v>
      </c>
    </row>
    <row r="1073" spans="1:7">
      <c r="A1073" s="228" t="s">
        <v>1785</v>
      </c>
      <c r="B1073" s="228">
        <v>483.8</v>
      </c>
      <c r="C1073" s="228">
        <v>7.3980000000000006</v>
      </c>
      <c r="D1073" s="228">
        <v>480</v>
      </c>
      <c r="E1073" s="228">
        <v>6.48</v>
      </c>
      <c r="F1073" s="228">
        <v>-3.8000000000000114</v>
      </c>
      <c r="G1073" s="228">
        <v>-0.91800000000000015</v>
      </c>
    </row>
    <row r="1074" spans="1:7">
      <c r="A1074" s="228" t="s">
        <v>1786</v>
      </c>
      <c r="B1074" s="228">
        <v>257.60000000000002</v>
      </c>
      <c r="C1074" s="228">
        <v>4.0300000000000011</v>
      </c>
      <c r="D1074" s="228">
        <v>324</v>
      </c>
      <c r="E1074" s="228">
        <v>3.96</v>
      </c>
      <c r="F1074" s="228">
        <v>66.399999999999977</v>
      </c>
      <c r="G1074" s="228">
        <v>-7.0000000000001172E-2</v>
      </c>
    </row>
    <row r="1075" spans="1:7">
      <c r="A1075" s="228" t="s">
        <v>1787</v>
      </c>
      <c r="B1075" s="228">
        <v>475.6</v>
      </c>
      <c r="C1075" s="228">
        <v>7.1960000000000015</v>
      </c>
      <c r="D1075" s="228">
        <v>480</v>
      </c>
      <c r="E1075" s="228">
        <v>6.48</v>
      </c>
      <c r="F1075" s="228">
        <v>4.3999999999999773</v>
      </c>
      <c r="G1075" s="228">
        <v>-0.71600000000000108</v>
      </c>
    </row>
    <row r="1076" spans="1:7">
      <c r="A1076" s="228" t="s">
        <v>1788</v>
      </c>
      <c r="B1076" s="228">
        <v>520.9</v>
      </c>
      <c r="C1076" s="228">
        <v>8.4779529999999994</v>
      </c>
      <c r="D1076" s="228">
        <v>480</v>
      </c>
      <c r="E1076" s="228">
        <v>6.48</v>
      </c>
      <c r="F1076" s="228">
        <v>-40.899999999999977</v>
      </c>
      <c r="G1076" s="228">
        <v>-1.997952999999999</v>
      </c>
    </row>
    <row r="1077" spans="1:7">
      <c r="A1077" s="228" t="s">
        <v>1789</v>
      </c>
      <c r="B1077" s="228">
        <v>251.20000000000002</v>
      </c>
      <c r="C1077" s="228">
        <v>6.1717919999999991</v>
      </c>
      <c r="D1077" s="228">
        <v>480</v>
      </c>
      <c r="E1077" s="228">
        <v>6.48</v>
      </c>
      <c r="F1077" s="228">
        <v>228.79999999999998</v>
      </c>
      <c r="G1077" s="228">
        <v>0.30820800000000137</v>
      </c>
    </row>
    <row r="1078" spans="1:7">
      <c r="A1078" s="228" t="s">
        <v>1790</v>
      </c>
      <c r="B1078" s="228">
        <v>307</v>
      </c>
      <c r="C1078" s="228">
        <v>4.3140000000000001</v>
      </c>
      <c r="D1078" s="228">
        <v>324</v>
      </c>
      <c r="E1078" s="228">
        <v>3.96</v>
      </c>
      <c r="F1078" s="228">
        <v>17</v>
      </c>
      <c r="G1078" s="228">
        <v>-0.35400000000000009</v>
      </c>
    </row>
    <row r="1079" spans="1:7">
      <c r="A1079" s="228" t="s">
        <v>1791</v>
      </c>
      <c r="B1079" s="228">
        <v>229</v>
      </c>
      <c r="C1079" s="228">
        <v>3.79</v>
      </c>
      <c r="D1079" s="228">
        <v>336</v>
      </c>
      <c r="E1079" s="228">
        <v>4.62</v>
      </c>
      <c r="F1079" s="228">
        <v>107</v>
      </c>
      <c r="G1079" s="228">
        <v>0.83000000000000007</v>
      </c>
    </row>
    <row r="1080" spans="1:7">
      <c r="A1080" s="228" t="s">
        <v>1792</v>
      </c>
      <c r="B1080" s="228">
        <v>317.39999999999998</v>
      </c>
      <c r="C1080" s="228">
        <v>5.2920000000000007</v>
      </c>
      <c r="D1080" s="228">
        <v>324</v>
      </c>
      <c r="E1080" s="228">
        <v>3.96</v>
      </c>
      <c r="F1080" s="228">
        <v>6.6000000000000227</v>
      </c>
      <c r="G1080" s="228">
        <v>-1.3320000000000007</v>
      </c>
    </row>
    <row r="1081" spans="1:7">
      <c r="A1081" s="228" t="s">
        <v>1793</v>
      </c>
      <c r="B1081" s="228">
        <v>346.4</v>
      </c>
      <c r="C1081" s="228">
        <v>5.2080000000000002</v>
      </c>
      <c r="D1081" s="228">
        <v>336</v>
      </c>
      <c r="E1081" s="228">
        <v>4.62</v>
      </c>
      <c r="F1081" s="228">
        <v>-10.399999999999977</v>
      </c>
      <c r="G1081" s="228">
        <v>-0.58800000000000008</v>
      </c>
    </row>
    <row r="1082" spans="1:7">
      <c r="A1082" s="228" t="s">
        <v>1794</v>
      </c>
      <c r="B1082" s="228">
        <v>586.9</v>
      </c>
      <c r="C1082" s="228">
        <v>8.9189659999999993</v>
      </c>
      <c r="D1082" s="228">
        <v>480</v>
      </c>
      <c r="E1082" s="228">
        <v>6.48</v>
      </c>
      <c r="F1082" s="228">
        <v>-106.89999999999998</v>
      </c>
      <c r="G1082" s="228">
        <v>-2.4389659999999989</v>
      </c>
    </row>
    <row r="1083" spans="1:7">
      <c r="A1083" s="228" t="s">
        <v>1795</v>
      </c>
      <c r="B1083" s="228">
        <v>436.3</v>
      </c>
      <c r="C1083" s="228">
        <v>7.1000000000000005</v>
      </c>
      <c r="D1083" s="228">
        <v>324</v>
      </c>
      <c r="E1083" s="228">
        <v>3.96</v>
      </c>
      <c r="F1083" s="228">
        <v>-112.30000000000001</v>
      </c>
      <c r="G1083" s="228">
        <v>-3.1400000000000006</v>
      </c>
    </row>
    <row r="1084" spans="1:7">
      <c r="A1084" s="228" t="s">
        <v>1796</v>
      </c>
      <c r="B1084" s="228">
        <v>551.5</v>
      </c>
      <c r="C1084" s="228">
        <v>7.8767500000000021</v>
      </c>
      <c r="D1084" s="228">
        <v>480</v>
      </c>
      <c r="E1084" s="228">
        <v>6.48</v>
      </c>
      <c r="F1084" s="228">
        <v>-71.5</v>
      </c>
      <c r="G1084" s="228">
        <v>-1.3967500000000017</v>
      </c>
    </row>
    <row r="1085" spans="1:7">
      <c r="A1085" s="228" t="s">
        <v>1797</v>
      </c>
      <c r="B1085" s="228">
        <v>521.79999999999995</v>
      </c>
      <c r="C1085" s="228">
        <v>7.9252800000000008</v>
      </c>
      <c r="D1085" s="228">
        <v>480</v>
      </c>
      <c r="E1085" s="228">
        <v>6.48</v>
      </c>
      <c r="F1085" s="228">
        <v>-41.799999999999955</v>
      </c>
      <c r="G1085" s="228">
        <v>-1.4452800000000003</v>
      </c>
    </row>
    <row r="1086" spans="1:7">
      <c r="A1086" s="228" t="s">
        <v>1798</v>
      </c>
      <c r="B1086" s="228">
        <v>414</v>
      </c>
      <c r="C1086" s="228">
        <v>6.0091640000000002</v>
      </c>
      <c r="D1086" s="228">
        <v>480</v>
      </c>
      <c r="E1086" s="228">
        <v>6.48</v>
      </c>
      <c r="F1086" s="228">
        <v>66</v>
      </c>
      <c r="G1086" s="228">
        <v>0.47083600000000025</v>
      </c>
    </row>
    <row r="1087" spans="1:7">
      <c r="A1087" s="228" t="s">
        <v>1799</v>
      </c>
      <c r="B1087" s="228">
        <v>470.6</v>
      </c>
      <c r="C1087" s="228">
        <v>7.9620000000000015</v>
      </c>
      <c r="D1087" s="228">
        <v>480</v>
      </c>
      <c r="E1087" s="228">
        <v>6.48</v>
      </c>
      <c r="F1087" s="228">
        <v>9.3999999999999773</v>
      </c>
      <c r="G1087" s="228">
        <v>-1.4820000000000011</v>
      </c>
    </row>
    <row r="1088" spans="1:7">
      <c r="A1088" s="228" t="s">
        <v>1800</v>
      </c>
      <c r="B1088" s="228">
        <v>393.2</v>
      </c>
      <c r="C1088" s="228">
        <v>5.9600000000000009</v>
      </c>
      <c r="D1088" s="228">
        <v>336</v>
      </c>
      <c r="E1088" s="228">
        <v>4.62</v>
      </c>
      <c r="F1088" s="228">
        <v>-57.199999999999989</v>
      </c>
      <c r="G1088" s="228">
        <v>-1.3400000000000007</v>
      </c>
    </row>
    <row r="1089" spans="1:7">
      <c r="A1089" s="228" t="s">
        <v>1801</v>
      </c>
      <c r="B1089" s="228">
        <v>239.6</v>
      </c>
      <c r="C1089" s="228">
        <v>3.8740000000000001</v>
      </c>
      <c r="D1089" s="228">
        <v>324</v>
      </c>
      <c r="E1089" s="228">
        <v>3.96</v>
      </c>
      <c r="F1089" s="228">
        <v>84.4</v>
      </c>
      <c r="G1089" s="228">
        <v>8.5999999999999854E-2</v>
      </c>
    </row>
    <row r="1090" spans="1:7">
      <c r="A1090" s="228" t="s">
        <v>1802</v>
      </c>
      <c r="B1090" s="228">
        <v>525.4</v>
      </c>
      <c r="C1090" s="228">
        <v>9.035615</v>
      </c>
      <c r="D1090" s="228">
        <v>224</v>
      </c>
      <c r="E1090" s="228">
        <v>3.08</v>
      </c>
      <c r="F1090" s="228">
        <v>-301.39999999999998</v>
      </c>
      <c r="G1090" s="228">
        <v>-5.9556149999999999</v>
      </c>
    </row>
    <row r="1091" spans="1:7">
      <c r="A1091" s="228" t="s">
        <v>1803</v>
      </c>
      <c r="B1091" s="228">
        <v>315.7</v>
      </c>
      <c r="C1091" s="228">
        <v>4.5732800000000005</v>
      </c>
      <c r="D1091" s="228">
        <v>336</v>
      </c>
      <c r="E1091" s="228">
        <v>4.62</v>
      </c>
      <c r="F1091" s="228">
        <v>20.300000000000011</v>
      </c>
      <c r="G1091" s="228">
        <v>4.6719999999999651E-2</v>
      </c>
    </row>
    <row r="1092" spans="1:7">
      <c r="A1092" s="228" t="s">
        <v>1804</v>
      </c>
      <c r="B1092" s="228">
        <v>273.60000000000002</v>
      </c>
      <c r="C1092" s="228">
        <v>4.5540000000000003</v>
      </c>
      <c r="D1092" s="228">
        <v>324</v>
      </c>
      <c r="E1092" s="228">
        <v>3.96</v>
      </c>
      <c r="F1092" s="228">
        <v>50.399999999999977</v>
      </c>
      <c r="G1092" s="228">
        <v>-0.59400000000000031</v>
      </c>
    </row>
    <row r="1093" spans="1:7">
      <c r="A1093" s="228" t="s">
        <v>1805</v>
      </c>
      <c r="B1093" s="228">
        <v>221.4</v>
      </c>
      <c r="C1093" s="228">
        <v>3.33</v>
      </c>
      <c r="D1093" s="228">
        <v>324</v>
      </c>
      <c r="E1093" s="228">
        <v>3.96</v>
      </c>
      <c r="F1093" s="228">
        <v>102.6</v>
      </c>
      <c r="G1093" s="228">
        <v>0.62999999999999989</v>
      </c>
    </row>
    <row r="1094" spans="1:7">
      <c r="A1094" s="228" t="s">
        <v>1806</v>
      </c>
      <c r="B1094" s="228">
        <v>271.70000000000005</v>
      </c>
      <c r="C1094" s="228">
        <v>4.83</v>
      </c>
      <c r="D1094" s="228">
        <v>324</v>
      </c>
      <c r="E1094" s="228">
        <v>3.96</v>
      </c>
      <c r="F1094" s="228">
        <v>52.299999999999955</v>
      </c>
      <c r="G1094" s="228">
        <v>-0.87000000000000011</v>
      </c>
    </row>
    <row r="1095" spans="1:7">
      <c r="A1095" s="228" t="s">
        <v>1807</v>
      </c>
      <c r="B1095" s="228">
        <v>293.8</v>
      </c>
      <c r="C1095" s="228">
        <v>4.2300000000000004</v>
      </c>
      <c r="D1095" s="228">
        <v>324</v>
      </c>
      <c r="E1095" s="228">
        <v>3.96</v>
      </c>
      <c r="F1095" s="228">
        <v>30.199999999999989</v>
      </c>
      <c r="G1095" s="228">
        <v>-0.27000000000000046</v>
      </c>
    </row>
    <row r="1096" spans="1:7">
      <c r="A1096" s="228" t="s">
        <v>1808</v>
      </c>
      <c r="B1096" s="228">
        <v>225</v>
      </c>
      <c r="C1096" s="228">
        <v>2.7694529999999995</v>
      </c>
      <c r="D1096" s="228">
        <v>480</v>
      </c>
      <c r="E1096" s="228">
        <v>6.48</v>
      </c>
      <c r="F1096" s="228">
        <v>255</v>
      </c>
      <c r="G1096" s="228">
        <v>3.7105470000000009</v>
      </c>
    </row>
    <row r="1097" spans="1:7">
      <c r="A1097" s="228" t="s">
        <v>1809</v>
      </c>
      <c r="B1097" s="228">
        <v>341.8</v>
      </c>
      <c r="C1097" s="228">
        <v>6.0520000000000005</v>
      </c>
      <c r="D1097" s="228">
        <v>480</v>
      </c>
      <c r="E1097" s="228">
        <v>6.48</v>
      </c>
      <c r="F1097" s="228">
        <v>138.19999999999999</v>
      </c>
      <c r="G1097" s="228">
        <v>0.42799999999999994</v>
      </c>
    </row>
    <row r="1098" spans="1:7">
      <c r="A1098" s="228" t="s">
        <v>1810</v>
      </c>
      <c r="B1098" s="228">
        <v>211.5</v>
      </c>
      <c r="C1098" s="228">
        <v>3.2999999999999994</v>
      </c>
      <c r="D1098" s="228">
        <v>324</v>
      </c>
      <c r="E1098" s="228">
        <v>3.96</v>
      </c>
      <c r="F1098" s="228">
        <v>112.5</v>
      </c>
      <c r="G1098" s="228">
        <v>0.66000000000000059</v>
      </c>
    </row>
    <row r="1099" spans="1:7">
      <c r="A1099" s="228" t="s">
        <v>1811</v>
      </c>
      <c r="B1099" s="228">
        <v>207</v>
      </c>
      <c r="C1099" s="228">
        <v>3.2015549999999999</v>
      </c>
      <c r="D1099" s="228">
        <v>324</v>
      </c>
      <c r="E1099" s="228">
        <v>3.96</v>
      </c>
      <c r="F1099" s="228">
        <v>117</v>
      </c>
      <c r="G1099" s="228">
        <v>0.75844500000000004</v>
      </c>
    </row>
    <row r="1100" spans="1:7">
      <c r="A1100" s="228" t="s">
        <v>1812</v>
      </c>
      <c r="B1100" s="228">
        <v>156.9</v>
      </c>
      <c r="C1100" s="228">
        <v>2.1360000000000001</v>
      </c>
      <c r="D1100" s="228">
        <v>180</v>
      </c>
      <c r="E1100" s="228">
        <v>2.1</v>
      </c>
      <c r="F1100" s="228">
        <v>23.099999999999994</v>
      </c>
      <c r="G1100" s="228">
        <v>-3.6000000000000032E-2</v>
      </c>
    </row>
    <row r="1101" spans="1:7">
      <c r="A1101" s="228" t="s">
        <v>1813</v>
      </c>
      <c r="B1101" s="228">
        <v>221.4</v>
      </c>
      <c r="C1101" s="228">
        <v>3.33</v>
      </c>
      <c r="D1101" s="228">
        <v>324</v>
      </c>
      <c r="E1101" s="228">
        <v>3.96</v>
      </c>
      <c r="F1101" s="228">
        <v>102.6</v>
      </c>
      <c r="G1101" s="228">
        <v>0.62999999999999989</v>
      </c>
    </row>
    <row r="1102" spans="1:7">
      <c r="A1102" s="228" t="s">
        <v>1814</v>
      </c>
      <c r="B1102" s="228">
        <v>147.30000000000001</v>
      </c>
      <c r="C1102" s="228">
        <v>2.3400000000000003</v>
      </c>
      <c r="D1102" s="228">
        <v>180</v>
      </c>
      <c r="E1102" s="228">
        <v>2.1</v>
      </c>
      <c r="F1102" s="228">
        <v>32.699999999999989</v>
      </c>
      <c r="G1102" s="228">
        <v>-0.24000000000000021</v>
      </c>
    </row>
    <row r="1103" spans="1:7">
      <c r="A1103" s="228" t="s">
        <v>1815</v>
      </c>
      <c r="B1103" s="228">
        <v>146</v>
      </c>
      <c r="C1103" s="228">
        <v>1.3674999999999997</v>
      </c>
      <c r="D1103" s="228">
        <v>480</v>
      </c>
      <c r="E1103" s="228">
        <v>6.48</v>
      </c>
      <c r="F1103" s="228">
        <v>334</v>
      </c>
      <c r="G1103" s="228">
        <v>5.1125000000000007</v>
      </c>
    </row>
    <row r="1104" spans="1:7">
      <c r="A1104" s="228" t="s">
        <v>1816</v>
      </c>
      <c r="B1104" s="228">
        <v>169</v>
      </c>
      <c r="C1104" s="228">
        <v>2.3815549999999996</v>
      </c>
      <c r="D1104" s="228">
        <v>180</v>
      </c>
      <c r="E1104" s="228">
        <v>2.1</v>
      </c>
      <c r="F1104" s="228">
        <v>11</v>
      </c>
      <c r="G1104" s="228">
        <v>-0.28155499999999956</v>
      </c>
    </row>
    <row r="1105" spans="1:7">
      <c r="A1105" s="228" t="s">
        <v>1817</v>
      </c>
      <c r="B1105" s="228">
        <v>215.5</v>
      </c>
      <c r="C1105" s="228">
        <v>2.3994999999999997</v>
      </c>
      <c r="D1105" s="228">
        <v>224</v>
      </c>
      <c r="E1105" s="228">
        <v>3.08</v>
      </c>
      <c r="F1105" s="228">
        <v>8.5</v>
      </c>
      <c r="G1105" s="228">
        <v>0.68050000000000033</v>
      </c>
    </row>
    <row r="1106" spans="1:7">
      <c r="A1106" s="228" t="s">
        <v>1818</v>
      </c>
      <c r="B1106" s="228">
        <v>178.5</v>
      </c>
      <c r="C1106" s="228">
        <v>2.4000000000000004</v>
      </c>
      <c r="D1106" s="228">
        <v>336</v>
      </c>
      <c r="E1106" s="228">
        <v>4.62</v>
      </c>
      <c r="F1106" s="228">
        <v>157.5</v>
      </c>
      <c r="G1106" s="228">
        <v>2.2199999999999998</v>
      </c>
    </row>
    <row r="1107" spans="1:7">
      <c r="A1107" s="228" t="s">
        <v>1819</v>
      </c>
      <c r="B1107" s="228">
        <v>607.79999999999995</v>
      </c>
      <c r="C1107" s="228">
        <v>9.7639999999999976</v>
      </c>
      <c r="D1107" s="228">
        <v>480</v>
      </c>
      <c r="E1107" s="228">
        <v>6.48</v>
      </c>
      <c r="F1107" s="228">
        <v>-127.79999999999995</v>
      </c>
      <c r="G1107" s="228">
        <v>-3.2839999999999971</v>
      </c>
    </row>
    <row r="1108" spans="1:7">
      <c r="A1108" s="228" t="s">
        <v>1820</v>
      </c>
      <c r="B1108" s="228">
        <v>187</v>
      </c>
      <c r="C1108" s="228">
        <v>2.6</v>
      </c>
      <c r="D1108" s="228">
        <v>336</v>
      </c>
      <c r="E1108" s="228">
        <v>4.62</v>
      </c>
      <c r="F1108" s="228">
        <v>149</v>
      </c>
      <c r="G1108" s="228">
        <v>2.02</v>
      </c>
    </row>
    <row r="1109" spans="1:7">
      <c r="A1109" s="228" t="s">
        <v>1821</v>
      </c>
      <c r="B1109" s="228">
        <v>283.5</v>
      </c>
      <c r="C1109" s="228">
        <v>4.3099999999999996</v>
      </c>
      <c r="D1109" s="228">
        <v>324</v>
      </c>
      <c r="E1109" s="228">
        <v>3.96</v>
      </c>
      <c r="F1109" s="228">
        <v>40.5</v>
      </c>
      <c r="G1109" s="228">
        <v>-0.34999999999999964</v>
      </c>
    </row>
    <row r="1110" spans="1:7">
      <c r="A1110" s="228" t="s">
        <v>1822</v>
      </c>
      <c r="B1110" s="228">
        <v>190</v>
      </c>
      <c r="C1110" s="228">
        <v>1.4983</v>
      </c>
      <c r="D1110" s="228">
        <v>336</v>
      </c>
      <c r="E1110" s="228">
        <v>4.62</v>
      </c>
      <c r="F1110" s="228">
        <v>146</v>
      </c>
      <c r="G1110" s="228">
        <v>3.1217000000000001</v>
      </c>
    </row>
    <row r="1111" spans="1:7">
      <c r="A1111" s="228" t="s">
        <v>1823</v>
      </c>
      <c r="B1111" s="228">
        <v>414</v>
      </c>
      <c r="C1111" s="228">
        <v>6.5920000000000005</v>
      </c>
      <c r="D1111" s="228">
        <v>320</v>
      </c>
      <c r="E1111" s="228">
        <v>4.32</v>
      </c>
      <c r="F1111" s="228">
        <v>-94</v>
      </c>
      <c r="G1111" s="228">
        <v>-2.2720000000000002</v>
      </c>
    </row>
    <row r="1112" spans="1:7">
      <c r="A1112" s="228" t="s">
        <v>1824</v>
      </c>
      <c r="B1112" s="228">
        <v>101</v>
      </c>
      <c r="C1112" s="228">
        <v>1.7432049999999999</v>
      </c>
      <c r="D1112" s="228">
        <v>216</v>
      </c>
      <c r="E1112" s="228">
        <v>2.64</v>
      </c>
      <c r="F1112" s="228">
        <v>115</v>
      </c>
      <c r="G1112" s="228">
        <v>0.89679500000000023</v>
      </c>
    </row>
    <row r="1113" spans="1:7">
      <c r="A1113" s="228" t="s">
        <v>1825</v>
      </c>
      <c r="B1113" s="228">
        <v>288.3</v>
      </c>
      <c r="C1113" s="228">
        <v>3.8225600000000002</v>
      </c>
      <c r="D1113" s="228">
        <v>336</v>
      </c>
      <c r="E1113" s="228">
        <v>4.62</v>
      </c>
      <c r="F1113" s="228">
        <v>47.699999999999989</v>
      </c>
      <c r="G1113" s="228">
        <v>0.79743999999999993</v>
      </c>
    </row>
    <row r="1114" spans="1:7">
      <c r="A1114" s="228" t="s">
        <v>1826</v>
      </c>
      <c r="B1114" s="228">
        <v>550.79999999999995</v>
      </c>
      <c r="C1114" s="228">
        <v>8.484</v>
      </c>
      <c r="D1114" s="228">
        <v>480</v>
      </c>
      <c r="E1114" s="228">
        <v>6.48</v>
      </c>
      <c r="F1114" s="228">
        <v>-70.799999999999955</v>
      </c>
      <c r="G1114" s="228">
        <v>-2.0039999999999996</v>
      </c>
    </row>
    <row r="1115" spans="1:7">
      <c r="A1115" s="228" t="s">
        <v>1827</v>
      </c>
      <c r="B1115" s="228">
        <v>378</v>
      </c>
      <c r="C1115" s="228">
        <v>5.4861450000000005</v>
      </c>
      <c r="D1115" s="228">
        <v>324</v>
      </c>
      <c r="E1115" s="228">
        <v>3.96</v>
      </c>
      <c r="F1115" s="228">
        <v>-54</v>
      </c>
      <c r="G1115" s="228">
        <v>-1.5261450000000005</v>
      </c>
    </row>
    <row r="1116" spans="1:7">
      <c r="A1116" s="228" t="s">
        <v>1828</v>
      </c>
      <c r="B1116" s="228">
        <v>302.3</v>
      </c>
      <c r="C1116" s="228">
        <v>4.7883700000000005</v>
      </c>
      <c r="D1116" s="228">
        <v>480</v>
      </c>
      <c r="E1116" s="228">
        <v>6.48</v>
      </c>
      <c r="F1116" s="228">
        <v>177.7</v>
      </c>
      <c r="G1116" s="228">
        <v>1.69163</v>
      </c>
    </row>
    <row r="1117" spans="1:7">
      <c r="A1117" s="228" t="s">
        <v>1829</v>
      </c>
      <c r="B1117" s="228">
        <v>349.6</v>
      </c>
      <c r="C1117" s="228">
        <v>6.1900000000000013</v>
      </c>
      <c r="D1117" s="228">
        <v>324</v>
      </c>
      <c r="E1117" s="228">
        <v>3.96</v>
      </c>
      <c r="F1117" s="228">
        <v>-25.600000000000023</v>
      </c>
      <c r="G1117" s="228">
        <v>-2.2300000000000013</v>
      </c>
    </row>
    <row r="1118" spans="1:7">
      <c r="A1118" s="228" t="s">
        <v>1830</v>
      </c>
      <c r="B1118" s="228">
        <v>245.3</v>
      </c>
      <c r="C1118" s="228">
        <v>3.5167639999999998</v>
      </c>
      <c r="D1118" s="228">
        <v>324</v>
      </c>
      <c r="E1118" s="228">
        <v>3.96</v>
      </c>
      <c r="F1118" s="228">
        <v>78.699999999999989</v>
      </c>
      <c r="G1118" s="228">
        <v>0.44323600000000019</v>
      </c>
    </row>
    <row r="1119" spans="1:7">
      <c r="A1119" s="228" t="s">
        <v>1831</v>
      </c>
      <c r="B1119" s="228">
        <v>164.1</v>
      </c>
      <c r="C1119" s="228">
        <v>2.2412800000000006</v>
      </c>
      <c r="D1119" s="228">
        <v>180</v>
      </c>
      <c r="E1119" s="228">
        <v>2.1</v>
      </c>
      <c r="F1119" s="228">
        <v>15.900000000000006</v>
      </c>
      <c r="G1119" s="228">
        <v>-0.14128000000000052</v>
      </c>
    </row>
    <row r="1120" spans="1:7">
      <c r="A1120" s="228" t="s">
        <v>1832</v>
      </c>
      <c r="B1120" s="228">
        <v>282.5</v>
      </c>
      <c r="C1120" s="228">
        <v>5.0304100000000007</v>
      </c>
      <c r="D1120" s="228">
        <v>480</v>
      </c>
      <c r="E1120" s="228">
        <v>6.48</v>
      </c>
      <c r="F1120" s="228">
        <v>197.5</v>
      </c>
      <c r="G1120" s="228">
        <v>1.4495899999999997</v>
      </c>
    </row>
    <row r="1121" spans="1:7">
      <c r="A1121" s="228" t="s">
        <v>1833</v>
      </c>
      <c r="B1121" s="228">
        <v>150</v>
      </c>
      <c r="C1121" s="228">
        <v>1.5349999999999999</v>
      </c>
      <c r="D1121" s="228">
        <v>336</v>
      </c>
      <c r="E1121" s="228">
        <v>4.62</v>
      </c>
      <c r="F1121" s="228">
        <v>186</v>
      </c>
      <c r="G1121" s="228">
        <v>3.085</v>
      </c>
    </row>
    <row r="1122" spans="1:7">
      <c r="A1122" s="228" t="s">
        <v>1834</v>
      </c>
      <c r="B1122" s="228">
        <v>436.7</v>
      </c>
      <c r="C1122" s="228">
        <v>7.8900000000000006</v>
      </c>
      <c r="D1122" s="228">
        <v>324</v>
      </c>
      <c r="E1122" s="228">
        <v>3.96</v>
      </c>
      <c r="F1122" s="228">
        <v>-112.69999999999999</v>
      </c>
      <c r="G1122" s="228">
        <v>-3.9300000000000006</v>
      </c>
    </row>
    <row r="1123" spans="1:7">
      <c r="A1123" s="228" t="s">
        <v>1835</v>
      </c>
      <c r="B1123" s="228">
        <v>580</v>
      </c>
      <c r="C1123" s="228">
        <v>9.5744649999999965</v>
      </c>
      <c r="D1123" s="228">
        <v>480</v>
      </c>
      <c r="E1123" s="228">
        <v>6.48</v>
      </c>
      <c r="F1123" s="228">
        <v>-100</v>
      </c>
      <c r="G1123" s="228">
        <v>-3.094464999999996</v>
      </c>
    </row>
    <row r="1124" spans="1:7">
      <c r="A1124" s="228" t="s">
        <v>1836</v>
      </c>
      <c r="B1124" s="228">
        <v>301.39999999999998</v>
      </c>
      <c r="C1124" s="228">
        <v>4.6100000000000003</v>
      </c>
      <c r="D1124" s="228">
        <v>480</v>
      </c>
      <c r="E1124" s="228">
        <v>6.48</v>
      </c>
      <c r="F1124" s="228">
        <v>178.60000000000002</v>
      </c>
      <c r="G1124" s="228">
        <v>1.87</v>
      </c>
    </row>
    <row r="1125" spans="1:7">
      <c r="A1125" s="228" t="s">
        <v>1837</v>
      </c>
      <c r="B1125" s="228">
        <v>147.30000000000001</v>
      </c>
      <c r="C1125" s="228">
        <v>2.34</v>
      </c>
      <c r="D1125" s="228">
        <v>180</v>
      </c>
      <c r="E1125" s="228">
        <v>2.1</v>
      </c>
      <c r="F1125" s="228">
        <v>32.699999999999989</v>
      </c>
      <c r="G1125" s="228">
        <v>-0.23999999999999977</v>
      </c>
    </row>
    <row r="1126" spans="1:7">
      <c r="A1126" s="228" t="s">
        <v>1838</v>
      </c>
      <c r="B1126" s="228">
        <v>170</v>
      </c>
      <c r="C1126" s="228">
        <v>1.4634999999999998</v>
      </c>
      <c r="D1126" s="228">
        <v>336</v>
      </c>
      <c r="E1126" s="228">
        <v>4.62</v>
      </c>
      <c r="F1126" s="228">
        <v>166</v>
      </c>
      <c r="G1126" s="228">
        <v>3.1565000000000003</v>
      </c>
    </row>
    <row r="1127" spans="1:7">
      <c r="A1127" s="228" t="s">
        <v>1839</v>
      </c>
      <c r="B1127" s="228">
        <v>362.4</v>
      </c>
      <c r="C1127" s="228">
        <v>5.843840000000001</v>
      </c>
      <c r="D1127" s="228">
        <v>324</v>
      </c>
      <c r="E1127" s="228">
        <v>3.96</v>
      </c>
      <c r="F1127" s="228">
        <v>-38.399999999999977</v>
      </c>
      <c r="G1127" s="228">
        <v>-1.8838400000000011</v>
      </c>
    </row>
    <row r="1128" spans="1:7">
      <c r="A1128" s="228" t="s">
        <v>1840</v>
      </c>
      <c r="B1128" s="228">
        <v>116</v>
      </c>
      <c r="C1128" s="228">
        <v>1.1274999999999999</v>
      </c>
      <c r="D1128" s="228">
        <v>336</v>
      </c>
      <c r="E1128" s="228">
        <v>4.62</v>
      </c>
      <c r="F1128" s="228">
        <v>220</v>
      </c>
      <c r="G1128" s="228">
        <v>3.4925000000000002</v>
      </c>
    </row>
    <row r="1129" spans="1:7">
      <c r="A1129" s="228" t="s">
        <v>1841</v>
      </c>
      <c r="B1129" s="228">
        <v>109</v>
      </c>
      <c r="C1129" s="228">
        <v>1.0074999999999998</v>
      </c>
      <c r="D1129" s="228">
        <v>180</v>
      </c>
      <c r="E1129" s="228">
        <v>2.1</v>
      </c>
      <c r="F1129" s="228">
        <v>71</v>
      </c>
      <c r="G1129" s="228">
        <v>1.0925000000000002</v>
      </c>
    </row>
    <row r="1130" spans="1:7">
      <c r="A1130" s="228" t="s">
        <v>1842</v>
      </c>
      <c r="B1130" s="228">
        <v>214.4</v>
      </c>
      <c r="C1130" s="228">
        <v>3.21</v>
      </c>
      <c r="D1130" s="228">
        <v>324</v>
      </c>
      <c r="E1130" s="228">
        <v>3.96</v>
      </c>
      <c r="F1130" s="228">
        <v>109.6</v>
      </c>
      <c r="G1130" s="228">
        <v>0.75</v>
      </c>
    </row>
    <row r="1131" spans="1:7">
      <c r="A1131" s="228" t="s">
        <v>1843</v>
      </c>
      <c r="B1131" s="228">
        <v>109</v>
      </c>
      <c r="C1131" s="228">
        <v>1.0074999999999998</v>
      </c>
      <c r="D1131" s="228">
        <v>336</v>
      </c>
      <c r="E1131" s="228">
        <v>4.62</v>
      </c>
      <c r="F1131" s="228">
        <v>227</v>
      </c>
      <c r="G1131" s="228">
        <v>3.6125000000000003</v>
      </c>
    </row>
    <row r="1132" spans="1:7">
      <c r="A1132" s="228" t="s">
        <v>1844</v>
      </c>
      <c r="B1132" s="228">
        <v>262.89999999999998</v>
      </c>
      <c r="C1132" s="228">
        <v>3.67</v>
      </c>
      <c r="D1132" s="228">
        <v>320</v>
      </c>
      <c r="E1132" s="228">
        <v>4.32</v>
      </c>
      <c r="F1132" s="228">
        <v>57.100000000000023</v>
      </c>
      <c r="G1132" s="228">
        <v>0.65000000000000036</v>
      </c>
    </row>
    <row r="1133" spans="1:7">
      <c r="A1133" s="228" t="s">
        <v>1845</v>
      </c>
      <c r="B1133" s="228">
        <v>215</v>
      </c>
      <c r="C1133" s="228">
        <v>1.8235000000000001</v>
      </c>
      <c r="D1133" s="228">
        <v>336</v>
      </c>
      <c r="E1133" s="228">
        <v>4.62</v>
      </c>
      <c r="F1133" s="228">
        <v>121</v>
      </c>
      <c r="G1133" s="228">
        <v>2.7965</v>
      </c>
    </row>
    <row r="1134" spans="1:7">
      <c r="A1134" s="228" t="s">
        <v>1846</v>
      </c>
      <c r="B1134" s="228">
        <v>145</v>
      </c>
      <c r="C1134" s="228">
        <v>2.12</v>
      </c>
      <c r="D1134" s="228">
        <v>216</v>
      </c>
      <c r="E1134" s="228">
        <v>2.64</v>
      </c>
      <c r="F1134" s="228">
        <v>71</v>
      </c>
      <c r="G1134" s="228">
        <v>0.52</v>
      </c>
    </row>
    <row r="1135" spans="1:7">
      <c r="A1135" s="228" t="s">
        <v>1847</v>
      </c>
      <c r="B1135" s="228">
        <v>140</v>
      </c>
      <c r="C1135" s="228">
        <v>1.2235</v>
      </c>
      <c r="D1135" s="228">
        <v>224</v>
      </c>
      <c r="E1135" s="228">
        <v>3.08</v>
      </c>
      <c r="F1135" s="228">
        <v>84</v>
      </c>
      <c r="G1135" s="228">
        <v>1.8565</v>
      </c>
    </row>
    <row r="1136" spans="1:7">
      <c r="A1136" s="228" t="s">
        <v>1848</v>
      </c>
      <c r="B1136" s="228">
        <v>433.6</v>
      </c>
      <c r="C1136" s="228">
        <v>6.1524000000000001</v>
      </c>
      <c r="D1136" s="228">
        <v>324</v>
      </c>
      <c r="E1136" s="228">
        <v>3.96</v>
      </c>
      <c r="F1136" s="228">
        <v>-109.60000000000002</v>
      </c>
      <c r="G1136" s="228">
        <v>-2.1924000000000001</v>
      </c>
    </row>
    <row r="1137" spans="1:7">
      <c r="A1137" s="228" t="s">
        <v>1849</v>
      </c>
      <c r="B1137" s="228">
        <v>377</v>
      </c>
      <c r="C1137" s="228">
        <v>6.4440000000000008</v>
      </c>
      <c r="D1137" s="228">
        <v>480</v>
      </c>
      <c r="E1137" s="228">
        <v>6.48</v>
      </c>
      <c r="F1137" s="228">
        <v>103</v>
      </c>
      <c r="G1137" s="228">
        <v>3.5999999999999588E-2</v>
      </c>
    </row>
    <row r="1138" spans="1:7">
      <c r="A1138" s="228" t="s">
        <v>1850</v>
      </c>
      <c r="B1138" s="228">
        <v>262.39999999999998</v>
      </c>
      <c r="C1138" s="228">
        <v>4.9400000000000004</v>
      </c>
      <c r="D1138" s="228">
        <v>324</v>
      </c>
      <c r="E1138" s="228">
        <v>3.96</v>
      </c>
      <c r="F1138" s="228">
        <v>61.600000000000023</v>
      </c>
      <c r="G1138" s="228">
        <v>-0.98000000000000043</v>
      </c>
    </row>
    <row r="1139" spans="1:7">
      <c r="A1139" s="228" t="s">
        <v>1851</v>
      </c>
      <c r="B1139" s="228">
        <v>235.5</v>
      </c>
      <c r="C1139" s="228">
        <v>4.47</v>
      </c>
      <c r="D1139" s="228">
        <v>180</v>
      </c>
      <c r="E1139" s="228">
        <v>2.1</v>
      </c>
      <c r="F1139" s="228">
        <v>-55.5</v>
      </c>
      <c r="G1139" s="228">
        <v>-2.3699999999999997</v>
      </c>
    </row>
    <row r="1140" spans="1:7">
      <c r="A1140" s="228" t="s">
        <v>1852</v>
      </c>
      <c r="B1140" s="228">
        <v>468.4</v>
      </c>
      <c r="C1140" s="228">
        <v>7.3803999999999998</v>
      </c>
      <c r="D1140" s="228">
        <v>324</v>
      </c>
      <c r="E1140" s="228">
        <v>3.96</v>
      </c>
      <c r="F1140" s="228">
        <v>-144.39999999999998</v>
      </c>
      <c r="G1140" s="228">
        <v>-3.4203999999999999</v>
      </c>
    </row>
    <row r="1141" spans="1:7">
      <c r="A1141" s="228" t="s">
        <v>1853</v>
      </c>
      <c r="B1141" s="228">
        <v>140.30000000000001</v>
      </c>
      <c r="C1141" s="228">
        <v>2.2200000000000002</v>
      </c>
      <c r="D1141" s="228">
        <v>180</v>
      </c>
      <c r="E1141" s="228">
        <v>2.1</v>
      </c>
      <c r="F1141" s="228">
        <v>39.699999999999989</v>
      </c>
      <c r="G1141" s="228">
        <v>-0.12000000000000011</v>
      </c>
    </row>
    <row r="1142" spans="1:7">
      <c r="A1142" s="228" t="s">
        <v>1854</v>
      </c>
      <c r="B1142" s="228">
        <v>400.2</v>
      </c>
      <c r="C1142" s="228">
        <v>6.6096950000000003</v>
      </c>
      <c r="D1142" s="228">
        <v>324</v>
      </c>
      <c r="E1142" s="228">
        <v>3.96</v>
      </c>
      <c r="F1142" s="228">
        <v>-76.199999999999989</v>
      </c>
      <c r="G1142" s="228">
        <v>-2.6496950000000004</v>
      </c>
    </row>
    <row r="1143" spans="1:7">
      <c r="A1143" s="228" t="s">
        <v>1855</v>
      </c>
      <c r="B1143" s="228">
        <v>540.5</v>
      </c>
      <c r="C1143" s="228">
        <v>8.58</v>
      </c>
      <c r="D1143" s="228">
        <v>480</v>
      </c>
      <c r="E1143" s="228">
        <v>6.48</v>
      </c>
      <c r="F1143" s="228">
        <v>-60.5</v>
      </c>
      <c r="G1143" s="228">
        <v>-2.0999999999999996</v>
      </c>
    </row>
    <row r="1144" spans="1:7">
      <c r="A1144" s="228" t="s">
        <v>1856</v>
      </c>
      <c r="B1144" s="228">
        <v>162.30000000000001</v>
      </c>
      <c r="C1144" s="228">
        <v>2.46</v>
      </c>
      <c r="D1144" s="228">
        <v>180</v>
      </c>
      <c r="E1144" s="228">
        <v>2.1</v>
      </c>
      <c r="F1144" s="228">
        <v>17.699999999999989</v>
      </c>
      <c r="G1144" s="228">
        <v>-0.35999999999999988</v>
      </c>
    </row>
    <row r="1145" spans="1:7">
      <c r="A1145" s="228" t="s">
        <v>1857</v>
      </c>
      <c r="B1145" s="228">
        <v>565.29999999999995</v>
      </c>
      <c r="C1145" s="228">
        <v>9.282</v>
      </c>
      <c r="D1145" s="228">
        <v>480</v>
      </c>
      <c r="E1145" s="228">
        <v>6.48</v>
      </c>
      <c r="F1145" s="228">
        <v>-85.299999999999955</v>
      </c>
      <c r="G1145" s="228">
        <v>-2.8019999999999996</v>
      </c>
    </row>
    <row r="1146" spans="1:7">
      <c r="A1146" s="228" t="s">
        <v>1858</v>
      </c>
      <c r="B1146" s="228">
        <v>203.2</v>
      </c>
      <c r="C1146" s="228">
        <v>3.32</v>
      </c>
      <c r="D1146" s="228">
        <v>180</v>
      </c>
      <c r="E1146" s="228">
        <v>2.1</v>
      </c>
      <c r="F1146" s="228">
        <v>-23.199999999999989</v>
      </c>
      <c r="G1146" s="228">
        <v>-1.2199999999999998</v>
      </c>
    </row>
    <row r="1147" spans="1:7">
      <c r="A1147" s="228" t="s">
        <v>1859</v>
      </c>
      <c r="B1147" s="228">
        <v>277</v>
      </c>
      <c r="C1147" s="228">
        <v>4.1100000000000003</v>
      </c>
      <c r="D1147" s="228">
        <v>480</v>
      </c>
      <c r="E1147" s="228">
        <v>6.48</v>
      </c>
      <c r="F1147" s="228">
        <v>203</v>
      </c>
      <c r="G1147" s="228">
        <v>2.37</v>
      </c>
    </row>
    <row r="1148" spans="1:7">
      <c r="A1148" s="228" t="s">
        <v>1860</v>
      </c>
      <c r="B1148" s="228">
        <v>376.1</v>
      </c>
      <c r="C1148" s="228">
        <v>6.4420000000000011</v>
      </c>
      <c r="D1148" s="228">
        <v>480</v>
      </c>
      <c r="E1148" s="228">
        <v>6.48</v>
      </c>
      <c r="F1148" s="228">
        <v>103.89999999999998</v>
      </c>
      <c r="G1148" s="228">
        <v>3.7999999999999368E-2</v>
      </c>
    </row>
    <row r="1149" spans="1:7">
      <c r="A1149" s="228" t="s">
        <v>1861</v>
      </c>
      <c r="B1149" s="228">
        <v>293.5</v>
      </c>
      <c r="C1149" s="228">
        <v>4.8960000000000008</v>
      </c>
      <c r="D1149" s="228">
        <v>336</v>
      </c>
      <c r="E1149" s="228">
        <v>4.62</v>
      </c>
      <c r="F1149" s="228">
        <v>42.5</v>
      </c>
      <c r="G1149" s="228">
        <v>-0.27600000000000069</v>
      </c>
    </row>
    <row r="1150" spans="1:7">
      <c r="A1150" s="228" t="s">
        <v>1862</v>
      </c>
      <c r="B1150" s="228">
        <v>228</v>
      </c>
      <c r="C1150" s="228">
        <v>1.9670000000000005</v>
      </c>
      <c r="D1150" s="228">
        <v>336</v>
      </c>
      <c r="E1150" s="228">
        <v>4.62</v>
      </c>
      <c r="F1150" s="228">
        <v>108</v>
      </c>
      <c r="G1150" s="228">
        <v>2.6529999999999996</v>
      </c>
    </row>
    <row r="1151" spans="1:7">
      <c r="A1151" s="228" t="s">
        <v>1863</v>
      </c>
      <c r="B1151" s="228">
        <v>213.5</v>
      </c>
      <c r="C1151" s="228">
        <v>2.7033820000000004</v>
      </c>
      <c r="D1151" s="228">
        <v>324</v>
      </c>
      <c r="E1151" s="228">
        <v>3.96</v>
      </c>
      <c r="F1151" s="228">
        <v>110.5</v>
      </c>
      <c r="G1151" s="228">
        <v>1.2566179999999996</v>
      </c>
    </row>
    <row r="1152" spans="1:7">
      <c r="A1152" s="228" t="s">
        <v>1864</v>
      </c>
      <c r="B1152" s="228">
        <v>626</v>
      </c>
      <c r="C1152" s="228">
        <v>9.7140000000000004</v>
      </c>
      <c r="D1152" s="228">
        <v>480</v>
      </c>
      <c r="E1152" s="228">
        <v>6.48</v>
      </c>
      <c r="F1152" s="228">
        <v>-146</v>
      </c>
      <c r="G1152" s="228">
        <v>-3.234</v>
      </c>
    </row>
    <row r="1153" spans="1:7">
      <c r="A1153" s="228" t="s">
        <v>1865</v>
      </c>
      <c r="B1153" s="228">
        <v>151.30000000000001</v>
      </c>
      <c r="C1153" s="228">
        <v>2.2300000000000004</v>
      </c>
      <c r="D1153" s="228">
        <v>180</v>
      </c>
      <c r="E1153" s="228">
        <v>2.1</v>
      </c>
      <c r="F1153" s="228">
        <v>28.699999999999989</v>
      </c>
      <c r="G1153" s="228">
        <v>-0.13000000000000034</v>
      </c>
    </row>
    <row r="1154" spans="1:7">
      <c r="A1154" s="228" t="s">
        <v>1866</v>
      </c>
      <c r="B1154" s="228">
        <v>291.89999999999998</v>
      </c>
      <c r="C1154" s="228">
        <v>4.7699999999999996</v>
      </c>
      <c r="D1154" s="228">
        <v>480</v>
      </c>
      <c r="E1154" s="228">
        <v>6.48</v>
      </c>
      <c r="F1154" s="228">
        <v>188.10000000000002</v>
      </c>
      <c r="G1154" s="228">
        <v>1.7100000000000009</v>
      </c>
    </row>
    <row r="1155" spans="1:7">
      <c r="A1155" s="228" t="s">
        <v>1867</v>
      </c>
      <c r="B1155" s="228">
        <v>133.30000000000001</v>
      </c>
      <c r="C1155" s="228">
        <v>1.94</v>
      </c>
      <c r="D1155" s="228">
        <v>216</v>
      </c>
      <c r="E1155" s="228">
        <v>2.64</v>
      </c>
      <c r="F1155" s="228">
        <v>82.699999999999989</v>
      </c>
      <c r="G1155" s="228">
        <v>0.70000000000000018</v>
      </c>
    </row>
    <row r="1156" spans="1:7">
      <c r="A1156" s="228" t="s">
        <v>1868</v>
      </c>
      <c r="B1156" s="228">
        <v>354</v>
      </c>
      <c r="C1156" s="228">
        <v>4.3537819999999998</v>
      </c>
      <c r="D1156" s="228">
        <v>324</v>
      </c>
      <c r="E1156" s="228">
        <v>3.96</v>
      </c>
      <c r="F1156" s="228">
        <v>-30</v>
      </c>
      <c r="G1156" s="228">
        <v>-0.39378199999999985</v>
      </c>
    </row>
    <row r="1157" spans="1:7">
      <c r="A1157" s="228" t="s">
        <v>1869</v>
      </c>
      <c r="B1157" s="228">
        <v>51</v>
      </c>
      <c r="C1157" s="228">
        <v>0.36</v>
      </c>
      <c r="D1157" s="228">
        <v>180</v>
      </c>
      <c r="E1157" s="228">
        <v>2.1</v>
      </c>
      <c r="F1157" s="228">
        <v>129</v>
      </c>
      <c r="G1157" s="228">
        <v>1.7400000000000002</v>
      </c>
    </row>
    <row r="1158" spans="1:7">
      <c r="A1158" s="228" t="s">
        <v>1870</v>
      </c>
      <c r="B1158" s="228">
        <v>148</v>
      </c>
      <c r="C1158" s="228">
        <v>1.2235</v>
      </c>
      <c r="D1158" s="228">
        <v>180</v>
      </c>
      <c r="E1158" s="228">
        <v>2.1</v>
      </c>
      <c r="F1158" s="228">
        <v>32</v>
      </c>
      <c r="G1158" s="228">
        <v>0.87650000000000006</v>
      </c>
    </row>
    <row r="1159" spans="1:7">
      <c r="A1159" s="228" t="s">
        <v>1871</v>
      </c>
      <c r="B1159" s="228">
        <v>135.1</v>
      </c>
      <c r="C1159" s="228">
        <v>2.1200000000000006</v>
      </c>
      <c r="D1159" s="228">
        <v>336</v>
      </c>
      <c r="E1159" s="228">
        <v>4.62</v>
      </c>
      <c r="F1159" s="228">
        <v>200.9</v>
      </c>
      <c r="G1159" s="228">
        <v>2.4999999999999996</v>
      </c>
    </row>
    <row r="1160" spans="1:7">
      <c r="A1160" s="228" t="s">
        <v>1872</v>
      </c>
      <c r="B1160" s="228">
        <v>65</v>
      </c>
      <c r="C1160" s="228">
        <v>0.65238999999999991</v>
      </c>
      <c r="D1160" s="228">
        <v>120</v>
      </c>
      <c r="E1160" s="228">
        <v>1.4</v>
      </c>
      <c r="F1160" s="228">
        <v>55</v>
      </c>
      <c r="G1160" s="228">
        <v>0.74761</v>
      </c>
    </row>
    <row r="1161" spans="1:7">
      <c r="A1161" s="228" t="s">
        <v>1873</v>
      </c>
      <c r="B1161" s="228">
        <v>132.30000000000001</v>
      </c>
      <c r="C1161" s="228">
        <v>1.98</v>
      </c>
      <c r="D1161" s="228">
        <v>180</v>
      </c>
      <c r="E1161" s="228">
        <v>2.1</v>
      </c>
      <c r="F1161" s="228">
        <v>47.699999999999989</v>
      </c>
      <c r="G1161" s="228">
        <v>0.12000000000000011</v>
      </c>
    </row>
    <row r="1162" spans="1:7">
      <c r="A1162" s="228" t="s">
        <v>1874</v>
      </c>
      <c r="B1162" s="228">
        <v>132.30000000000001</v>
      </c>
      <c r="C1162" s="228">
        <v>2.2200000000000002</v>
      </c>
      <c r="D1162" s="228">
        <v>180</v>
      </c>
      <c r="E1162" s="228">
        <v>2.1</v>
      </c>
      <c r="F1162" s="228">
        <v>47.699999999999989</v>
      </c>
      <c r="G1162" s="228">
        <v>-0.12000000000000011</v>
      </c>
    </row>
    <row r="1163" spans="1:7">
      <c r="A1163" s="228" t="s">
        <v>1875</v>
      </c>
      <c r="B1163" s="228">
        <v>178</v>
      </c>
      <c r="C1163" s="228">
        <v>1.2235</v>
      </c>
      <c r="D1163" s="228">
        <v>180</v>
      </c>
      <c r="E1163" s="228">
        <v>2.1</v>
      </c>
      <c r="F1163" s="228">
        <v>2</v>
      </c>
      <c r="G1163" s="228">
        <v>0.87650000000000006</v>
      </c>
    </row>
    <row r="1164" spans="1:7">
      <c r="A1164" s="228" t="s">
        <v>1876</v>
      </c>
      <c r="B1164" s="228">
        <v>66</v>
      </c>
      <c r="C1164" s="228">
        <v>0.69750000000000001</v>
      </c>
      <c r="D1164" s="228">
        <v>180</v>
      </c>
      <c r="E1164" s="228">
        <v>2.1</v>
      </c>
      <c r="F1164" s="228">
        <v>114</v>
      </c>
      <c r="G1164" s="228">
        <v>1.4025000000000001</v>
      </c>
    </row>
    <row r="1165" spans="1:7">
      <c r="A1165" s="228" t="s">
        <v>1877</v>
      </c>
      <c r="B1165" s="228">
        <v>116</v>
      </c>
      <c r="C1165" s="228">
        <v>1.1274999999999999</v>
      </c>
      <c r="D1165" s="228">
        <v>180</v>
      </c>
      <c r="E1165" s="228">
        <v>2.1</v>
      </c>
      <c r="F1165" s="228">
        <v>64</v>
      </c>
      <c r="G1165" s="228">
        <v>0.97250000000000014</v>
      </c>
    </row>
    <row r="1166" spans="1:7">
      <c r="A1166" s="228" t="s">
        <v>1878</v>
      </c>
      <c r="B1166" s="228">
        <v>79</v>
      </c>
      <c r="C1166" s="228">
        <v>0.76749999999999996</v>
      </c>
      <c r="D1166" s="228">
        <v>180</v>
      </c>
      <c r="E1166" s="228">
        <v>2.1</v>
      </c>
      <c r="F1166" s="228">
        <v>101</v>
      </c>
      <c r="G1166" s="228">
        <v>1.3325</v>
      </c>
    </row>
    <row r="1167" spans="1:7">
      <c r="A1167" s="228" t="s">
        <v>1879</v>
      </c>
      <c r="B1167" s="228">
        <v>120</v>
      </c>
      <c r="C1167" s="228">
        <v>1.7015549999999999</v>
      </c>
      <c r="D1167" s="228">
        <v>180</v>
      </c>
      <c r="E1167" s="228">
        <v>2.1</v>
      </c>
      <c r="F1167" s="228">
        <v>60</v>
      </c>
      <c r="G1167" s="228">
        <v>0.39844500000000016</v>
      </c>
    </row>
    <row r="1168" spans="1:7">
      <c r="A1168" s="228" t="s">
        <v>1880</v>
      </c>
      <c r="B1168" s="228">
        <v>101</v>
      </c>
      <c r="C1168" s="228">
        <v>1.0074999999999998</v>
      </c>
      <c r="D1168" s="228">
        <v>224</v>
      </c>
      <c r="E1168" s="228">
        <v>3.08</v>
      </c>
      <c r="F1168" s="228">
        <v>123</v>
      </c>
      <c r="G1168" s="228">
        <v>2.0725000000000002</v>
      </c>
    </row>
    <row r="1169" spans="1:7">
      <c r="A1169" s="228" t="s">
        <v>1881</v>
      </c>
      <c r="B1169" s="228">
        <v>86</v>
      </c>
      <c r="C1169" s="228">
        <v>0.88749999999999996</v>
      </c>
      <c r="D1169" s="228">
        <v>120</v>
      </c>
      <c r="E1169" s="228">
        <v>1.4</v>
      </c>
      <c r="F1169" s="228">
        <v>34</v>
      </c>
      <c r="G1169" s="228">
        <v>0.51249999999999996</v>
      </c>
    </row>
    <row r="1170" spans="1:7">
      <c r="A1170" s="228" t="s">
        <v>1882</v>
      </c>
      <c r="B1170" s="228">
        <v>196.4</v>
      </c>
      <c r="C1170" s="228">
        <v>3.0999999999999996</v>
      </c>
      <c r="D1170" s="228">
        <v>180</v>
      </c>
      <c r="E1170" s="228">
        <v>2.1</v>
      </c>
      <c r="F1170" s="228">
        <v>-16.400000000000006</v>
      </c>
      <c r="G1170" s="228">
        <v>-0.99999999999999956</v>
      </c>
    </row>
    <row r="1171" spans="1:7">
      <c r="A1171" s="228" t="s">
        <v>1883</v>
      </c>
      <c r="B1171" s="228">
        <v>116</v>
      </c>
      <c r="C1171" s="228">
        <v>1.1274999999999999</v>
      </c>
      <c r="D1171" s="228">
        <v>180</v>
      </c>
      <c r="E1171" s="228">
        <v>2.1</v>
      </c>
      <c r="F1171" s="228">
        <v>64</v>
      </c>
      <c r="G1171" s="228">
        <v>0.97250000000000014</v>
      </c>
    </row>
    <row r="1172" spans="1:7">
      <c r="A1172" s="228" t="s">
        <v>1884</v>
      </c>
      <c r="B1172" s="228">
        <v>230.3</v>
      </c>
      <c r="C1172" s="228">
        <v>3.58</v>
      </c>
      <c r="D1172" s="228">
        <v>180</v>
      </c>
      <c r="E1172" s="228">
        <v>2.1</v>
      </c>
      <c r="F1172" s="228">
        <v>-50.300000000000011</v>
      </c>
      <c r="G1172" s="228">
        <v>-1.48</v>
      </c>
    </row>
    <row r="1173" spans="1:7">
      <c r="A1173" s="228" t="s">
        <v>1885</v>
      </c>
      <c r="B1173" s="228">
        <v>49</v>
      </c>
      <c r="C1173" s="228">
        <v>0.52749999999999997</v>
      </c>
      <c r="D1173" s="228">
        <v>120</v>
      </c>
      <c r="E1173" s="228">
        <v>1.4</v>
      </c>
      <c r="F1173" s="228">
        <v>71</v>
      </c>
      <c r="G1173" s="228">
        <v>0.87249999999999994</v>
      </c>
    </row>
    <row r="1174" spans="1:7">
      <c r="A1174" s="228" t="s">
        <v>1886</v>
      </c>
      <c r="B1174" s="228">
        <v>149.4</v>
      </c>
      <c r="C1174" s="228">
        <v>2.512</v>
      </c>
      <c r="D1174" s="228">
        <v>120</v>
      </c>
      <c r="E1174" s="228">
        <v>1.4</v>
      </c>
      <c r="F1174" s="228">
        <v>-29.400000000000006</v>
      </c>
      <c r="G1174" s="228">
        <v>-1.1120000000000001</v>
      </c>
    </row>
    <row r="1175" spans="1:7">
      <c r="A1175" s="228" t="s">
        <v>1887</v>
      </c>
      <c r="B1175" s="228">
        <v>187.3</v>
      </c>
      <c r="C1175" s="228">
        <v>2.58</v>
      </c>
      <c r="D1175" s="228">
        <v>180</v>
      </c>
      <c r="E1175" s="228">
        <v>2.1</v>
      </c>
      <c r="F1175" s="228">
        <v>-7.3000000000000114</v>
      </c>
      <c r="G1175" s="228">
        <v>-0.48</v>
      </c>
    </row>
    <row r="1176" spans="1:7">
      <c r="A1176" s="228" t="s">
        <v>1888</v>
      </c>
      <c r="B1176" s="228">
        <v>80</v>
      </c>
      <c r="C1176" s="228">
        <v>1.1200000000000001</v>
      </c>
      <c r="D1176" s="228">
        <v>120</v>
      </c>
      <c r="E1176" s="228">
        <v>1.4</v>
      </c>
      <c r="F1176" s="228">
        <v>40</v>
      </c>
      <c r="G1176" s="228">
        <v>0.2799999999999998</v>
      </c>
    </row>
    <row r="1177" spans="1:7">
      <c r="A1177" s="228" t="s">
        <v>1889</v>
      </c>
      <c r="B1177" s="228">
        <v>116</v>
      </c>
      <c r="C1177" s="228">
        <v>1.1274999999999999</v>
      </c>
      <c r="D1177" s="228">
        <v>180</v>
      </c>
      <c r="E1177" s="228">
        <v>2.1</v>
      </c>
      <c r="F1177" s="228">
        <v>64</v>
      </c>
      <c r="G1177" s="228">
        <v>0.97250000000000014</v>
      </c>
    </row>
    <row r="1178" spans="1:7">
      <c r="A1178" s="228" t="s">
        <v>1890</v>
      </c>
      <c r="B1178" s="228">
        <v>292.5</v>
      </c>
      <c r="C1178" s="228">
        <v>3.8503920000000003</v>
      </c>
      <c r="D1178" s="228">
        <v>480</v>
      </c>
      <c r="E1178" s="228">
        <v>6.48</v>
      </c>
      <c r="F1178" s="228">
        <v>187.5</v>
      </c>
      <c r="G1178" s="228">
        <v>2.6296080000000002</v>
      </c>
    </row>
    <row r="1179" spans="1:7">
      <c r="A1179" s="228" t="s">
        <v>1891</v>
      </c>
      <c r="B1179" s="228">
        <v>262.5</v>
      </c>
      <c r="C1179" s="228">
        <v>3.2494529999999995</v>
      </c>
      <c r="D1179" s="228">
        <v>324</v>
      </c>
      <c r="E1179" s="228">
        <v>3.96</v>
      </c>
      <c r="F1179" s="228">
        <v>61.5</v>
      </c>
      <c r="G1179" s="228">
        <v>0.71054700000000048</v>
      </c>
    </row>
    <row r="1180" spans="1:7">
      <c r="A1180" s="228" t="s">
        <v>1892</v>
      </c>
      <c r="B1180" s="228">
        <v>79</v>
      </c>
      <c r="C1180" s="228">
        <v>0.76749999999999996</v>
      </c>
      <c r="D1180" s="228">
        <v>180</v>
      </c>
      <c r="E1180" s="228">
        <v>2.1</v>
      </c>
      <c r="F1180" s="228">
        <v>101</v>
      </c>
      <c r="G1180" s="228">
        <v>1.3325</v>
      </c>
    </row>
    <row r="1181" spans="1:7">
      <c r="A1181" s="228" t="s">
        <v>1893</v>
      </c>
      <c r="B1181" s="228">
        <v>160</v>
      </c>
      <c r="C1181" s="228">
        <v>1.2480799999999999</v>
      </c>
      <c r="D1181" s="228">
        <v>180</v>
      </c>
      <c r="E1181" s="228">
        <v>2.1</v>
      </c>
      <c r="F1181" s="228">
        <v>20</v>
      </c>
      <c r="G1181" s="228">
        <v>0.85192000000000023</v>
      </c>
    </row>
    <row r="1182" spans="1:7">
      <c r="A1182" s="228" t="s">
        <v>1894</v>
      </c>
      <c r="B1182" s="228">
        <v>116</v>
      </c>
      <c r="C1182" s="228">
        <v>1.1274999999999999</v>
      </c>
      <c r="D1182" s="228">
        <v>180</v>
      </c>
      <c r="E1182" s="228">
        <v>2.1</v>
      </c>
      <c r="F1182" s="228">
        <v>64</v>
      </c>
      <c r="G1182" s="228">
        <v>0.97250000000000014</v>
      </c>
    </row>
    <row r="1183" spans="1:7">
      <c r="A1183" s="228" t="s">
        <v>1895</v>
      </c>
      <c r="B1183" s="228">
        <v>147.30000000000001</v>
      </c>
      <c r="C1183" s="228">
        <v>2.34</v>
      </c>
      <c r="D1183" s="228">
        <v>180</v>
      </c>
      <c r="E1183" s="228">
        <v>2.1</v>
      </c>
      <c r="F1183" s="228">
        <v>32.699999999999989</v>
      </c>
      <c r="G1183" s="228">
        <v>-0.23999999999999977</v>
      </c>
    </row>
    <row r="1184" spans="1:7">
      <c r="A1184" s="228" t="s">
        <v>1896</v>
      </c>
      <c r="B1184" s="228">
        <v>203.5</v>
      </c>
      <c r="C1184" s="228">
        <v>2.5901459999999998</v>
      </c>
      <c r="D1184" s="228">
        <v>324</v>
      </c>
      <c r="E1184" s="228">
        <v>3.96</v>
      </c>
      <c r="F1184" s="228">
        <v>120.5</v>
      </c>
      <c r="G1184" s="228">
        <v>1.3698540000000001</v>
      </c>
    </row>
    <row r="1185" spans="1:7">
      <c r="A1185" s="228" t="s">
        <v>1897</v>
      </c>
      <c r="B1185" s="228">
        <v>220.5</v>
      </c>
      <c r="C1185" s="228">
        <v>4.3499999999999996</v>
      </c>
      <c r="D1185" s="228">
        <v>180</v>
      </c>
      <c r="E1185" s="228">
        <v>2.1</v>
      </c>
      <c r="F1185" s="228">
        <v>-40.5</v>
      </c>
      <c r="G1185" s="228">
        <v>-2.2499999999999996</v>
      </c>
    </row>
    <row r="1186" spans="1:7">
      <c r="A1186" s="228" t="s">
        <v>1898</v>
      </c>
      <c r="B1186" s="228">
        <v>221.4</v>
      </c>
      <c r="C1186" s="228">
        <v>3.3299999999999996</v>
      </c>
      <c r="D1186" s="228">
        <v>324</v>
      </c>
      <c r="E1186" s="228">
        <v>3.96</v>
      </c>
      <c r="F1186" s="228">
        <v>102.6</v>
      </c>
      <c r="G1186" s="228">
        <v>0.63000000000000034</v>
      </c>
    </row>
    <row r="1187" spans="1:7">
      <c r="A1187" s="228" t="s">
        <v>1899</v>
      </c>
      <c r="B1187" s="228">
        <v>176</v>
      </c>
      <c r="C1187" s="228">
        <v>2.2897449999999999</v>
      </c>
      <c r="D1187" s="228">
        <v>336</v>
      </c>
      <c r="E1187" s="228">
        <v>4.62</v>
      </c>
      <c r="F1187" s="228">
        <v>160</v>
      </c>
      <c r="G1187" s="228">
        <v>2.3302550000000002</v>
      </c>
    </row>
    <row r="1188" spans="1:7">
      <c r="A1188" s="228" t="s">
        <v>1900</v>
      </c>
      <c r="B1188" s="228">
        <v>94</v>
      </c>
      <c r="C1188" s="228">
        <v>0.88749999999999996</v>
      </c>
      <c r="D1188" s="228">
        <v>180</v>
      </c>
      <c r="E1188" s="228">
        <v>2.1</v>
      </c>
      <c r="F1188" s="228">
        <v>86</v>
      </c>
      <c r="G1188" s="228">
        <v>1.2125000000000001</v>
      </c>
    </row>
    <row r="1189" spans="1:7">
      <c r="A1189" s="228" t="s">
        <v>1901</v>
      </c>
      <c r="B1189" s="228">
        <v>109</v>
      </c>
      <c r="C1189" s="228">
        <v>1.0074999999999998</v>
      </c>
      <c r="D1189" s="228">
        <v>336</v>
      </c>
      <c r="E1189" s="228">
        <v>4.62</v>
      </c>
      <c r="F1189" s="228">
        <v>227</v>
      </c>
      <c r="G1189" s="228">
        <v>3.6125000000000003</v>
      </c>
    </row>
    <row r="1190" spans="1:7">
      <c r="A1190" s="228" t="s">
        <v>1902</v>
      </c>
      <c r="B1190" s="228">
        <v>135</v>
      </c>
      <c r="C1190" s="228">
        <v>1.8215549999999996</v>
      </c>
      <c r="D1190" s="228">
        <v>180</v>
      </c>
      <c r="E1190" s="228">
        <v>2.1</v>
      </c>
      <c r="F1190" s="228">
        <v>45</v>
      </c>
      <c r="G1190" s="228">
        <v>0.2784450000000005</v>
      </c>
    </row>
    <row r="1191" spans="1:7">
      <c r="A1191" s="228" t="s">
        <v>1903</v>
      </c>
      <c r="B1191" s="228">
        <v>196.1</v>
      </c>
      <c r="C1191" s="228">
        <v>3.08</v>
      </c>
      <c r="D1191" s="228">
        <v>324</v>
      </c>
      <c r="E1191" s="228">
        <v>3.96</v>
      </c>
      <c r="F1191" s="228">
        <v>127.9</v>
      </c>
      <c r="G1191" s="228">
        <v>0.87999999999999989</v>
      </c>
    </row>
    <row r="1192" spans="1:7">
      <c r="A1192" s="228" t="s">
        <v>1904</v>
      </c>
      <c r="B1192" s="228">
        <v>80</v>
      </c>
      <c r="C1192" s="228">
        <v>1.1200000000000001</v>
      </c>
      <c r="D1192" s="228">
        <v>120</v>
      </c>
      <c r="E1192" s="228">
        <v>1.4</v>
      </c>
      <c r="F1192" s="228">
        <v>40</v>
      </c>
      <c r="G1192" s="228">
        <v>0.2799999999999998</v>
      </c>
    </row>
    <row r="1193" spans="1:7">
      <c r="A1193" s="228" t="s">
        <v>1905</v>
      </c>
      <c r="B1193" s="228">
        <v>188</v>
      </c>
      <c r="C1193" s="228">
        <v>2.6871849999999995</v>
      </c>
      <c r="D1193" s="228">
        <v>180</v>
      </c>
      <c r="E1193" s="228">
        <v>2.1</v>
      </c>
      <c r="F1193" s="228">
        <v>-8</v>
      </c>
      <c r="G1193" s="228">
        <v>-0.5871849999999994</v>
      </c>
    </row>
    <row r="1194" spans="1:7">
      <c r="A1194" s="228" t="s">
        <v>1906</v>
      </c>
      <c r="B1194" s="228">
        <v>157</v>
      </c>
      <c r="C1194" s="228">
        <v>1.6549999999999998</v>
      </c>
      <c r="D1194" s="228">
        <v>336</v>
      </c>
      <c r="E1194" s="228">
        <v>4.62</v>
      </c>
      <c r="F1194" s="228">
        <v>179</v>
      </c>
      <c r="G1194" s="228">
        <v>2.9650000000000003</v>
      </c>
    </row>
    <row r="1195" spans="1:7">
      <c r="A1195" s="228" t="s">
        <v>1907</v>
      </c>
      <c r="B1195" s="228">
        <v>116</v>
      </c>
      <c r="C1195" s="228">
        <v>1.1274999999999999</v>
      </c>
      <c r="D1195" s="228">
        <v>336</v>
      </c>
      <c r="E1195" s="228">
        <v>4.62</v>
      </c>
      <c r="F1195" s="228">
        <v>220</v>
      </c>
      <c r="G1195" s="228">
        <v>3.4925000000000002</v>
      </c>
    </row>
    <row r="1196" spans="1:7">
      <c r="A1196" s="228" t="s">
        <v>1908</v>
      </c>
      <c r="B1196" s="228">
        <v>116</v>
      </c>
      <c r="C1196" s="228">
        <v>1.1274999999999999</v>
      </c>
      <c r="D1196" s="228">
        <v>180</v>
      </c>
      <c r="E1196" s="228">
        <v>2.1</v>
      </c>
      <c r="F1196" s="228">
        <v>64</v>
      </c>
      <c r="G1196" s="228">
        <v>0.97250000000000014</v>
      </c>
    </row>
    <row r="1197" spans="1:7">
      <c r="A1197" s="228" t="s">
        <v>1909</v>
      </c>
      <c r="B1197" s="228">
        <v>86</v>
      </c>
      <c r="C1197" s="228">
        <v>0.88749999999999996</v>
      </c>
      <c r="D1197" s="228">
        <v>120</v>
      </c>
      <c r="E1197" s="228">
        <v>1.4</v>
      </c>
      <c r="F1197" s="228">
        <v>34</v>
      </c>
      <c r="G1197" s="228">
        <v>0.51249999999999996</v>
      </c>
    </row>
    <row r="1198" spans="1:7">
      <c r="A1198" s="228" t="s">
        <v>1910</v>
      </c>
      <c r="B1198" s="228">
        <v>170</v>
      </c>
      <c r="C1198" s="228">
        <v>1.2235</v>
      </c>
      <c r="D1198" s="228">
        <v>180</v>
      </c>
      <c r="E1198" s="228">
        <v>2.1</v>
      </c>
      <c r="F1198" s="228">
        <v>10</v>
      </c>
      <c r="G1198" s="228">
        <v>0.87650000000000006</v>
      </c>
    </row>
    <row r="1199" spans="1:7">
      <c r="A1199" s="228" t="s">
        <v>1911</v>
      </c>
      <c r="B1199" s="228">
        <v>71</v>
      </c>
      <c r="C1199" s="228">
        <v>0.76749999999999996</v>
      </c>
      <c r="D1199" s="228">
        <v>180</v>
      </c>
      <c r="E1199" s="228">
        <v>2.1</v>
      </c>
      <c r="F1199" s="228">
        <v>109</v>
      </c>
      <c r="G1199" s="228">
        <v>1.3325</v>
      </c>
    </row>
    <row r="1200" spans="1:7">
      <c r="A1200" s="228" t="s">
        <v>1912</v>
      </c>
      <c r="B1200" s="228">
        <v>304.10000000000002</v>
      </c>
      <c r="C1200" s="228">
        <v>4.4400000000000004</v>
      </c>
      <c r="D1200" s="228">
        <v>480</v>
      </c>
      <c r="E1200" s="228">
        <v>6.48</v>
      </c>
      <c r="F1200" s="228">
        <v>175.89999999999998</v>
      </c>
      <c r="G1200" s="228">
        <v>2.04</v>
      </c>
    </row>
    <row r="1201" spans="1:7">
      <c r="A1201" s="228" t="s">
        <v>1913</v>
      </c>
      <c r="B1201" s="228">
        <v>322.7</v>
      </c>
      <c r="C1201" s="228">
        <v>4.2667999999999999</v>
      </c>
      <c r="D1201" s="228">
        <v>480</v>
      </c>
      <c r="E1201" s="228">
        <v>6.48</v>
      </c>
      <c r="F1201" s="228">
        <v>157.30000000000001</v>
      </c>
      <c r="G1201" s="228">
        <v>2.2132000000000005</v>
      </c>
    </row>
    <row r="1202" spans="1:7">
      <c r="A1202" s="228" t="s">
        <v>1914</v>
      </c>
      <c r="B1202" s="228">
        <v>268</v>
      </c>
      <c r="C1202" s="228">
        <v>3.6199999999999997</v>
      </c>
      <c r="D1202" s="228">
        <v>324</v>
      </c>
      <c r="E1202" s="228">
        <v>3.96</v>
      </c>
      <c r="F1202" s="228">
        <v>56</v>
      </c>
      <c r="G1202" s="228">
        <v>0.3400000000000003</v>
      </c>
    </row>
    <row r="1203" spans="1:7">
      <c r="A1203" s="228" t="s">
        <v>1915</v>
      </c>
      <c r="B1203" s="228">
        <v>405.3</v>
      </c>
      <c r="C1203" s="228">
        <v>6.0640000000000009</v>
      </c>
      <c r="D1203" s="228">
        <v>480</v>
      </c>
      <c r="E1203" s="228">
        <v>6.48</v>
      </c>
      <c r="F1203" s="228">
        <v>74.699999999999989</v>
      </c>
      <c r="G1203" s="228">
        <v>0.41599999999999948</v>
      </c>
    </row>
    <row r="1204" spans="1:7">
      <c r="A1204" s="228" t="s">
        <v>1916</v>
      </c>
      <c r="B1204" s="228">
        <v>390.7</v>
      </c>
      <c r="C1204" s="228">
        <v>6.3836000000000004</v>
      </c>
      <c r="D1204" s="228">
        <v>324</v>
      </c>
      <c r="E1204" s="228">
        <v>3.96</v>
      </c>
      <c r="F1204" s="228">
        <v>-66.699999999999989</v>
      </c>
      <c r="G1204" s="228">
        <v>-2.4236000000000004</v>
      </c>
    </row>
    <row r="1205" spans="1:7">
      <c r="A1205" s="228" t="s">
        <v>1917</v>
      </c>
      <c r="B1205" s="228">
        <v>268</v>
      </c>
      <c r="C1205" s="228">
        <v>3.2864099999999996</v>
      </c>
      <c r="D1205" s="228">
        <v>324</v>
      </c>
      <c r="E1205" s="228">
        <v>3.96</v>
      </c>
      <c r="F1205" s="228">
        <v>56</v>
      </c>
      <c r="G1205" s="228">
        <v>0.67359000000000036</v>
      </c>
    </row>
    <row r="1206" spans="1:7">
      <c r="A1206" s="228" t="s">
        <v>1918</v>
      </c>
      <c r="B1206" s="228">
        <v>375.3</v>
      </c>
      <c r="C1206" s="228">
        <v>6.0520000000000014</v>
      </c>
      <c r="D1206" s="228">
        <v>480</v>
      </c>
      <c r="E1206" s="228">
        <v>6.48</v>
      </c>
      <c r="F1206" s="228">
        <v>104.69999999999999</v>
      </c>
      <c r="G1206" s="228">
        <v>0.42799999999999905</v>
      </c>
    </row>
    <row r="1207" spans="1:7">
      <c r="A1207" s="228" t="s">
        <v>1919</v>
      </c>
      <c r="B1207" s="228">
        <v>268</v>
      </c>
      <c r="C1207" s="228">
        <v>4.46</v>
      </c>
      <c r="D1207" s="228">
        <v>324</v>
      </c>
      <c r="E1207" s="228">
        <v>3.96</v>
      </c>
      <c r="F1207" s="228">
        <v>56</v>
      </c>
      <c r="G1207" s="228">
        <v>-0.5</v>
      </c>
    </row>
    <row r="1208" spans="1:7">
      <c r="A1208" s="228" t="s">
        <v>1920</v>
      </c>
      <c r="B1208" s="228">
        <v>210</v>
      </c>
      <c r="C1208" s="228">
        <v>2.6494529999999994</v>
      </c>
      <c r="D1208" s="228">
        <v>324</v>
      </c>
      <c r="E1208" s="228">
        <v>3.96</v>
      </c>
      <c r="F1208" s="228">
        <v>114</v>
      </c>
      <c r="G1208" s="228">
        <v>1.3105470000000006</v>
      </c>
    </row>
    <row r="1209" spans="1:7">
      <c r="A1209" s="228" t="s">
        <v>1921</v>
      </c>
      <c r="B1209" s="228">
        <v>311.3</v>
      </c>
      <c r="C1209" s="228">
        <v>3.9099999999999997</v>
      </c>
      <c r="D1209" s="228">
        <v>480</v>
      </c>
      <c r="E1209" s="228">
        <v>6.48</v>
      </c>
      <c r="F1209" s="228">
        <v>168.7</v>
      </c>
      <c r="G1209" s="228">
        <v>2.5700000000000007</v>
      </c>
    </row>
    <row r="1210" spans="1:7">
      <c r="A1210" s="228" t="s">
        <v>1922</v>
      </c>
      <c r="B1210" s="228">
        <v>343.4</v>
      </c>
      <c r="C1210" s="228">
        <v>4.9112800000000005</v>
      </c>
      <c r="D1210" s="228">
        <v>480</v>
      </c>
      <c r="E1210" s="228">
        <v>6.48</v>
      </c>
      <c r="F1210" s="228">
        <v>136.60000000000002</v>
      </c>
      <c r="G1210" s="228">
        <v>1.5687199999999999</v>
      </c>
    </row>
    <row r="1211" spans="1:7">
      <c r="A1211" s="228" t="s">
        <v>1923</v>
      </c>
      <c r="B1211" s="228">
        <v>359</v>
      </c>
      <c r="C1211" s="228">
        <v>4.9991960000000004</v>
      </c>
      <c r="D1211" s="228">
        <v>480</v>
      </c>
      <c r="E1211" s="228">
        <v>6.48</v>
      </c>
      <c r="F1211" s="228">
        <v>121</v>
      </c>
      <c r="G1211" s="228">
        <v>1.480804</v>
      </c>
    </row>
    <row r="1212" spans="1:7">
      <c r="A1212" s="228" t="s">
        <v>1924</v>
      </c>
      <c r="B1212" s="228">
        <v>292</v>
      </c>
      <c r="C1212" s="228">
        <v>3.8175879999999993</v>
      </c>
      <c r="D1212" s="228">
        <v>480</v>
      </c>
      <c r="E1212" s="228">
        <v>6.48</v>
      </c>
      <c r="F1212" s="228">
        <v>188</v>
      </c>
      <c r="G1212" s="228">
        <v>2.6624120000000011</v>
      </c>
    </row>
    <row r="1213" spans="1:7">
      <c r="A1213" s="228" t="s">
        <v>1925</v>
      </c>
      <c r="B1213" s="228">
        <v>394.6</v>
      </c>
      <c r="C1213" s="228">
        <v>5.6900000000000013</v>
      </c>
      <c r="D1213" s="228">
        <v>480</v>
      </c>
      <c r="E1213" s="228">
        <v>6.48</v>
      </c>
      <c r="F1213" s="228">
        <v>85.399999999999977</v>
      </c>
      <c r="G1213" s="228">
        <v>0.78999999999999915</v>
      </c>
    </row>
    <row r="1214" spans="1:7">
      <c r="A1214" s="228" t="s">
        <v>1926</v>
      </c>
      <c r="B1214" s="228">
        <v>231.1</v>
      </c>
      <c r="C1214" s="228">
        <v>3.88</v>
      </c>
      <c r="D1214" s="228">
        <v>180</v>
      </c>
      <c r="E1214" s="228">
        <v>2.1</v>
      </c>
      <c r="F1214" s="228">
        <v>-51.099999999999994</v>
      </c>
      <c r="G1214" s="228">
        <v>-1.7799999999999998</v>
      </c>
    </row>
    <row r="1215" spans="1:7">
      <c r="A1215" s="228" t="s">
        <v>1927</v>
      </c>
      <c r="B1215" s="228">
        <v>207.5</v>
      </c>
      <c r="C1215" s="228">
        <v>3.12</v>
      </c>
      <c r="D1215" s="228">
        <v>324</v>
      </c>
      <c r="E1215" s="228">
        <v>3.96</v>
      </c>
      <c r="F1215" s="228">
        <v>116.5</v>
      </c>
      <c r="G1215" s="228">
        <v>0.83999999999999986</v>
      </c>
    </row>
    <row r="1216" spans="1:7">
      <c r="A1216" s="228" t="s">
        <v>1928</v>
      </c>
      <c r="B1216" s="228">
        <v>135</v>
      </c>
      <c r="C1216" s="228">
        <v>2.0099999999999998</v>
      </c>
      <c r="D1216" s="228">
        <v>180</v>
      </c>
      <c r="E1216" s="228">
        <v>2.1</v>
      </c>
      <c r="F1216" s="228">
        <v>45</v>
      </c>
      <c r="G1216" s="228">
        <v>9.0000000000000302E-2</v>
      </c>
    </row>
    <row r="1217" spans="1:7">
      <c r="A1217" s="228" t="s">
        <v>1929</v>
      </c>
      <c r="B1217" s="228">
        <v>171.9</v>
      </c>
      <c r="C1217" s="228">
        <v>2.2559999999999998</v>
      </c>
      <c r="D1217" s="228">
        <v>180</v>
      </c>
      <c r="E1217" s="228">
        <v>2.1</v>
      </c>
      <c r="F1217" s="228">
        <v>8.0999999999999943</v>
      </c>
      <c r="G1217" s="228">
        <v>-0.15599999999999969</v>
      </c>
    </row>
    <row r="1218" spans="1:7">
      <c r="A1218" s="228" t="s">
        <v>1930</v>
      </c>
      <c r="B1218" s="228">
        <v>235.5</v>
      </c>
      <c r="C1218" s="228">
        <v>3.3464099999999997</v>
      </c>
      <c r="D1218" s="228">
        <v>324</v>
      </c>
      <c r="E1218" s="228">
        <v>3.96</v>
      </c>
      <c r="F1218" s="228">
        <v>88.5</v>
      </c>
      <c r="G1218" s="228">
        <v>0.6135900000000003</v>
      </c>
    </row>
    <row r="1219" spans="1:7">
      <c r="A1219" s="228" t="s">
        <v>1931</v>
      </c>
      <c r="B1219" s="228">
        <v>19.200000000000003</v>
      </c>
      <c r="C1219" s="228">
        <v>0.63</v>
      </c>
      <c r="D1219" s="228">
        <v>180</v>
      </c>
      <c r="E1219" s="228">
        <v>2.1</v>
      </c>
      <c r="F1219" s="228">
        <v>160.80000000000001</v>
      </c>
      <c r="G1219" s="228">
        <v>1.4700000000000002</v>
      </c>
    </row>
    <row r="1220" spans="1:7">
      <c r="A1220" s="228" t="s">
        <v>1932</v>
      </c>
      <c r="B1220" s="228">
        <v>181.9</v>
      </c>
      <c r="C1220" s="228">
        <v>2.496</v>
      </c>
      <c r="D1220" s="228">
        <v>180</v>
      </c>
      <c r="E1220" s="228">
        <v>2.1</v>
      </c>
      <c r="F1220" s="228">
        <v>-1.9000000000000057</v>
      </c>
      <c r="G1220" s="228">
        <v>-0.39599999999999991</v>
      </c>
    </row>
    <row r="1221" spans="1:7">
      <c r="A1221" s="228" t="s">
        <v>1933</v>
      </c>
      <c r="B1221" s="228">
        <v>246.3</v>
      </c>
      <c r="C1221" s="228">
        <v>3.8019999999999996</v>
      </c>
      <c r="D1221" s="228">
        <v>336</v>
      </c>
      <c r="E1221" s="228">
        <v>4.62</v>
      </c>
      <c r="F1221" s="228">
        <v>89.699999999999989</v>
      </c>
      <c r="G1221" s="228">
        <v>0.8180000000000005</v>
      </c>
    </row>
    <row r="1222" spans="1:7">
      <c r="A1222" s="228" t="s">
        <v>1934</v>
      </c>
      <c r="B1222" s="228">
        <v>128.4</v>
      </c>
      <c r="C1222" s="228">
        <v>1.98</v>
      </c>
      <c r="D1222" s="228">
        <v>180</v>
      </c>
      <c r="E1222" s="228">
        <v>2.1</v>
      </c>
      <c r="F1222" s="228">
        <v>51.599999999999994</v>
      </c>
      <c r="G1222" s="228">
        <v>0.12000000000000011</v>
      </c>
    </row>
    <row r="1223" spans="1:7">
      <c r="A1223" s="228" t="s">
        <v>1935</v>
      </c>
      <c r="B1223" s="228">
        <v>185.9</v>
      </c>
      <c r="C1223" s="228">
        <v>2.5900000000000003</v>
      </c>
      <c r="D1223" s="228">
        <v>336</v>
      </c>
      <c r="E1223" s="228">
        <v>4.62</v>
      </c>
      <c r="F1223" s="228">
        <v>150.1</v>
      </c>
      <c r="G1223" s="228">
        <v>2.0299999999999998</v>
      </c>
    </row>
    <row r="1224" spans="1:7">
      <c r="A1224" s="228" t="s">
        <v>1936</v>
      </c>
      <c r="B1224" s="228">
        <v>157.5</v>
      </c>
      <c r="C1224" s="228">
        <v>2.6099999999999994</v>
      </c>
      <c r="D1224" s="228">
        <v>180</v>
      </c>
      <c r="E1224" s="228">
        <v>2.1</v>
      </c>
      <c r="F1224" s="228">
        <v>22.5</v>
      </c>
      <c r="G1224" s="228">
        <v>-0.50999999999999934</v>
      </c>
    </row>
    <row r="1225" spans="1:7">
      <c r="A1225" s="228" t="s">
        <v>1937</v>
      </c>
      <c r="B1225" s="228">
        <v>86</v>
      </c>
      <c r="C1225" s="228">
        <v>0.98231999999999997</v>
      </c>
      <c r="D1225" s="228">
        <v>120</v>
      </c>
      <c r="E1225" s="228">
        <v>1.4</v>
      </c>
      <c r="F1225" s="228">
        <v>34</v>
      </c>
      <c r="G1225" s="228">
        <v>0.41767999999999994</v>
      </c>
    </row>
    <row r="1226" spans="1:7">
      <c r="A1226" s="228" t="s">
        <v>1938</v>
      </c>
      <c r="B1226" s="228">
        <v>205.1</v>
      </c>
      <c r="C1226" s="228">
        <v>3.7271999999999994</v>
      </c>
      <c r="D1226" s="228">
        <v>324</v>
      </c>
      <c r="E1226" s="228">
        <v>3.96</v>
      </c>
      <c r="F1226" s="228">
        <v>118.9</v>
      </c>
      <c r="G1226" s="228">
        <v>0.23280000000000056</v>
      </c>
    </row>
    <row r="1227" spans="1:7">
      <c r="A1227" s="228" t="s">
        <v>1939</v>
      </c>
      <c r="B1227" s="228">
        <v>140</v>
      </c>
      <c r="C1227" s="228">
        <v>1.1335</v>
      </c>
      <c r="D1227" s="228">
        <v>180</v>
      </c>
      <c r="E1227" s="228">
        <v>2.1</v>
      </c>
      <c r="F1227" s="228">
        <v>40</v>
      </c>
      <c r="G1227" s="228">
        <v>0.96650000000000014</v>
      </c>
    </row>
    <row r="1228" spans="1:7">
      <c r="A1228" s="228" t="s">
        <v>1940</v>
      </c>
      <c r="B1228" s="228">
        <v>371.3</v>
      </c>
      <c r="C1228" s="228">
        <v>5.7900000000000009</v>
      </c>
      <c r="D1228" s="228">
        <v>324</v>
      </c>
      <c r="E1228" s="228">
        <v>3.96</v>
      </c>
      <c r="F1228" s="228">
        <v>-47.300000000000011</v>
      </c>
      <c r="G1228" s="228">
        <v>-1.830000000000001</v>
      </c>
    </row>
    <row r="1229" spans="1:7">
      <c r="A1229" s="228" t="s">
        <v>1941</v>
      </c>
      <c r="B1229" s="228">
        <v>114</v>
      </c>
      <c r="C1229" s="228">
        <v>1.2634799999999999</v>
      </c>
      <c r="D1229" s="228">
        <v>180</v>
      </c>
      <c r="E1229" s="228">
        <v>2.1</v>
      </c>
      <c r="F1229" s="228">
        <v>66</v>
      </c>
      <c r="G1229" s="228">
        <v>0.83652000000000015</v>
      </c>
    </row>
    <row r="1230" spans="1:7">
      <c r="A1230" s="228" t="s">
        <v>1942</v>
      </c>
      <c r="B1230" s="228">
        <v>433.5</v>
      </c>
      <c r="C1230" s="228">
        <v>6.0020000000000007</v>
      </c>
      <c r="D1230" s="228">
        <v>480</v>
      </c>
      <c r="E1230" s="228">
        <v>6.48</v>
      </c>
      <c r="F1230" s="228">
        <v>46.5</v>
      </c>
      <c r="G1230" s="228">
        <v>0.47799999999999976</v>
      </c>
    </row>
    <row r="1231" spans="1:7">
      <c r="A1231" s="228" t="s">
        <v>1943</v>
      </c>
      <c r="B1231" s="228">
        <v>295</v>
      </c>
      <c r="C1231" s="228">
        <v>4.22</v>
      </c>
      <c r="D1231" s="228">
        <v>324</v>
      </c>
      <c r="E1231" s="228">
        <v>3.96</v>
      </c>
      <c r="F1231" s="228">
        <v>29</v>
      </c>
      <c r="G1231" s="228">
        <v>-0.25999999999999979</v>
      </c>
    </row>
    <row r="1232" spans="1:7">
      <c r="A1232" s="228" t="s">
        <v>1944</v>
      </c>
      <c r="B1232" s="228">
        <v>194.5</v>
      </c>
      <c r="C1232" s="228">
        <v>2.6933819999999997</v>
      </c>
      <c r="D1232" s="228">
        <v>324</v>
      </c>
      <c r="E1232" s="228">
        <v>3.96</v>
      </c>
      <c r="F1232" s="228">
        <v>129.5</v>
      </c>
      <c r="G1232" s="228">
        <v>1.2666180000000002</v>
      </c>
    </row>
    <row r="1233" spans="1:7">
      <c r="A1233" s="228" t="s">
        <v>1945</v>
      </c>
      <c r="B1233" s="228">
        <v>286.5</v>
      </c>
      <c r="C1233" s="228">
        <v>3.9100000000000006</v>
      </c>
      <c r="D1233" s="228">
        <v>324</v>
      </c>
      <c r="E1233" s="228">
        <v>3.96</v>
      </c>
      <c r="F1233" s="228">
        <v>37.5</v>
      </c>
      <c r="G1233" s="228">
        <v>4.9999999999999378E-2</v>
      </c>
    </row>
    <row r="1234" spans="1:7">
      <c r="A1234" s="228" t="s">
        <v>1946</v>
      </c>
      <c r="B1234" s="228">
        <v>427.9</v>
      </c>
      <c r="C1234" s="228">
        <v>6.1473600000000008</v>
      </c>
      <c r="D1234" s="228">
        <v>480</v>
      </c>
      <c r="E1234" s="228">
        <v>6.48</v>
      </c>
      <c r="F1234" s="228">
        <v>52.100000000000023</v>
      </c>
      <c r="G1234" s="228">
        <v>0.3326399999999996</v>
      </c>
    </row>
    <row r="1235" spans="1:7">
      <c r="A1235" s="228" t="s">
        <v>1947</v>
      </c>
      <c r="B1235" s="228">
        <v>376.1</v>
      </c>
      <c r="C1235" s="228">
        <v>6.5896150000000002</v>
      </c>
      <c r="D1235" s="228">
        <v>324</v>
      </c>
      <c r="E1235" s="228">
        <v>3.96</v>
      </c>
      <c r="F1235" s="228">
        <v>-52.100000000000023</v>
      </c>
      <c r="G1235" s="228">
        <v>-2.6296150000000003</v>
      </c>
    </row>
    <row r="1236" spans="1:7">
      <c r="A1236" s="228" t="s">
        <v>1948</v>
      </c>
      <c r="B1236" s="228">
        <v>330</v>
      </c>
      <c r="C1236" s="228">
        <v>4.53</v>
      </c>
      <c r="D1236" s="228">
        <v>324</v>
      </c>
      <c r="E1236" s="228">
        <v>3.96</v>
      </c>
      <c r="F1236" s="228">
        <v>-6</v>
      </c>
      <c r="G1236" s="228">
        <v>-0.57000000000000028</v>
      </c>
    </row>
    <row r="1237" spans="1:7">
      <c r="A1237" s="228" t="s">
        <v>1949</v>
      </c>
      <c r="B1237" s="228">
        <v>425.6</v>
      </c>
      <c r="C1237" s="228">
        <v>6.9164100000000008</v>
      </c>
      <c r="D1237" s="228">
        <v>324</v>
      </c>
      <c r="E1237" s="228">
        <v>3.96</v>
      </c>
      <c r="F1237" s="228">
        <v>-101.60000000000002</v>
      </c>
      <c r="G1237" s="228">
        <v>-2.9564100000000009</v>
      </c>
    </row>
    <row r="1238" spans="1:7">
      <c r="A1238" s="228" t="s">
        <v>1950</v>
      </c>
      <c r="B1238" s="228">
        <v>187.6</v>
      </c>
      <c r="C1238" s="228">
        <v>4.4943919999999995</v>
      </c>
      <c r="D1238" s="228">
        <v>480</v>
      </c>
      <c r="E1238" s="228">
        <v>6.48</v>
      </c>
      <c r="F1238" s="228">
        <v>292.39999999999998</v>
      </c>
      <c r="G1238" s="228">
        <v>1.9856080000000009</v>
      </c>
    </row>
    <row r="1239" spans="1:7">
      <c r="A1239" s="228" t="s">
        <v>1951</v>
      </c>
      <c r="B1239" s="228">
        <v>334.7</v>
      </c>
      <c r="C1239" s="228">
        <v>6.1731300000000013</v>
      </c>
      <c r="D1239" s="228">
        <v>324</v>
      </c>
      <c r="E1239" s="228">
        <v>3.96</v>
      </c>
      <c r="F1239" s="228">
        <v>-10.699999999999989</v>
      </c>
      <c r="G1239" s="228">
        <v>-2.2131300000000014</v>
      </c>
    </row>
    <row r="1240" spans="1:7">
      <c r="A1240" s="228" t="s">
        <v>1952</v>
      </c>
      <c r="B1240" s="228">
        <v>221.4</v>
      </c>
      <c r="C1240" s="228">
        <v>3.3299999999999996</v>
      </c>
      <c r="D1240" s="228">
        <v>324</v>
      </c>
      <c r="E1240" s="228">
        <v>3.96</v>
      </c>
      <c r="F1240" s="228">
        <v>102.6</v>
      </c>
      <c r="G1240" s="228">
        <v>0.63000000000000034</v>
      </c>
    </row>
    <row r="1241" spans="1:7">
      <c r="A1241" s="228" t="s">
        <v>1953</v>
      </c>
      <c r="B1241" s="228">
        <v>438.5</v>
      </c>
      <c r="C1241" s="228">
        <v>6.9840000000000009</v>
      </c>
      <c r="D1241" s="228">
        <v>480</v>
      </c>
      <c r="E1241" s="228">
        <v>6.48</v>
      </c>
      <c r="F1241" s="228">
        <v>41.5</v>
      </c>
      <c r="G1241" s="228">
        <v>-0.50400000000000045</v>
      </c>
    </row>
    <row r="1242" spans="1:7">
      <c r="A1242" s="228" t="s">
        <v>1954</v>
      </c>
      <c r="B1242" s="228">
        <v>264.3</v>
      </c>
      <c r="C1242" s="228">
        <v>3.3556719999999998</v>
      </c>
      <c r="D1242" s="228">
        <v>324</v>
      </c>
      <c r="E1242" s="228">
        <v>3.96</v>
      </c>
      <c r="F1242" s="228">
        <v>59.699999999999989</v>
      </c>
      <c r="G1242" s="228">
        <v>0.6043280000000002</v>
      </c>
    </row>
    <row r="1243" spans="1:7">
      <c r="A1243" s="228" t="s">
        <v>1955</v>
      </c>
      <c r="B1243" s="228">
        <v>265</v>
      </c>
      <c r="C1243" s="228">
        <v>3.27</v>
      </c>
      <c r="D1243" s="228">
        <v>324</v>
      </c>
      <c r="E1243" s="228">
        <v>3.96</v>
      </c>
      <c r="F1243" s="228">
        <v>59</v>
      </c>
      <c r="G1243" s="228">
        <v>0.69</v>
      </c>
    </row>
    <row r="1244" spans="1:7">
      <c r="A1244" s="228" t="s">
        <v>1956</v>
      </c>
      <c r="B1244" s="228">
        <v>292.10000000000002</v>
      </c>
      <c r="C1244" s="228">
        <v>4.92</v>
      </c>
      <c r="D1244" s="228">
        <v>324</v>
      </c>
      <c r="E1244" s="228">
        <v>3.96</v>
      </c>
      <c r="F1244" s="228">
        <v>31.899999999999977</v>
      </c>
      <c r="G1244" s="228">
        <v>-0.96</v>
      </c>
    </row>
    <row r="1245" spans="1:7">
      <c r="A1245" s="228" t="s">
        <v>1957</v>
      </c>
      <c r="B1245" s="228">
        <v>242.8</v>
      </c>
      <c r="C1245" s="228">
        <v>3.4899999999999998</v>
      </c>
      <c r="D1245" s="228">
        <v>324</v>
      </c>
      <c r="E1245" s="228">
        <v>3.96</v>
      </c>
      <c r="F1245" s="228">
        <v>81.199999999999989</v>
      </c>
      <c r="G1245" s="228">
        <v>0.4700000000000002</v>
      </c>
    </row>
    <row r="1246" spans="1:7">
      <c r="A1246" s="228" t="s">
        <v>1958</v>
      </c>
      <c r="B1246" s="228">
        <v>288.3</v>
      </c>
      <c r="C1246" s="228">
        <v>4.8835999999999995</v>
      </c>
      <c r="D1246" s="228">
        <v>324</v>
      </c>
      <c r="E1246" s="228">
        <v>3.96</v>
      </c>
      <c r="F1246" s="228">
        <v>35.699999999999989</v>
      </c>
      <c r="G1246" s="228">
        <v>-0.92359999999999953</v>
      </c>
    </row>
    <row r="1247" spans="1:7">
      <c r="A1247" s="228" t="s">
        <v>1959</v>
      </c>
      <c r="B1247" s="228">
        <v>456.5</v>
      </c>
      <c r="C1247" s="228">
        <v>6.7999690000000017</v>
      </c>
      <c r="D1247" s="228">
        <v>336</v>
      </c>
      <c r="E1247" s="228">
        <v>4.62</v>
      </c>
      <c r="F1247" s="228">
        <v>-120.5</v>
      </c>
      <c r="G1247" s="228">
        <v>-2.1799690000000016</v>
      </c>
    </row>
    <row r="1248" spans="1:7">
      <c r="A1248" s="228" t="s">
        <v>1960</v>
      </c>
      <c r="B1248" s="228">
        <v>378.4</v>
      </c>
      <c r="C1248" s="228">
        <v>6.3132050000000008</v>
      </c>
      <c r="D1248" s="228">
        <v>324</v>
      </c>
      <c r="E1248" s="228">
        <v>3.96</v>
      </c>
      <c r="F1248" s="228">
        <v>-54.399999999999977</v>
      </c>
      <c r="G1248" s="228">
        <v>-2.3532050000000009</v>
      </c>
    </row>
    <row r="1249" spans="1:7">
      <c r="A1249" s="228" t="s">
        <v>1961</v>
      </c>
      <c r="B1249" s="228">
        <v>417</v>
      </c>
      <c r="C1249" s="228">
        <v>5.3259770000000008</v>
      </c>
      <c r="D1249" s="228">
        <v>480</v>
      </c>
      <c r="E1249" s="228">
        <v>6.48</v>
      </c>
      <c r="F1249" s="228">
        <v>63</v>
      </c>
      <c r="G1249" s="228">
        <v>1.1540229999999996</v>
      </c>
    </row>
    <row r="1250" spans="1:7">
      <c r="A1250" s="228" t="s">
        <v>1962</v>
      </c>
      <c r="B1250" s="228">
        <v>390.6</v>
      </c>
      <c r="C1250" s="228">
        <v>6.7620000000000013</v>
      </c>
      <c r="D1250" s="228">
        <v>480</v>
      </c>
      <c r="E1250" s="228">
        <v>6.48</v>
      </c>
      <c r="F1250" s="228">
        <v>89.399999999999977</v>
      </c>
      <c r="G1250" s="228">
        <v>-0.28200000000000092</v>
      </c>
    </row>
    <row r="1251" spans="1:7">
      <c r="A1251" s="228" t="s">
        <v>1963</v>
      </c>
      <c r="B1251" s="228">
        <v>453.4</v>
      </c>
      <c r="C1251" s="228">
        <v>6.4467480000000004</v>
      </c>
      <c r="D1251" s="228">
        <v>480</v>
      </c>
      <c r="E1251" s="228">
        <v>6.48</v>
      </c>
      <c r="F1251" s="228">
        <v>26.600000000000023</v>
      </c>
      <c r="G1251" s="228">
        <v>3.3252000000000059E-2</v>
      </c>
    </row>
    <row r="1252" spans="1:7">
      <c r="A1252" s="228" t="s">
        <v>1964</v>
      </c>
      <c r="B1252" s="228">
        <v>316.5</v>
      </c>
      <c r="C1252" s="228">
        <v>4.6887960000000009</v>
      </c>
      <c r="D1252" s="228">
        <v>336</v>
      </c>
      <c r="E1252" s="228">
        <v>4.62</v>
      </c>
      <c r="F1252" s="228">
        <v>19.5</v>
      </c>
      <c r="G1252" s="228">
        <v>-6.8796000000000745E-2</v>
      </c>
    </row>
    <row r="1253" spans="1:7">
      <c r="A1253" s="228" t="s">
        <v>1965</v>
      </c>
      <c r="B1253" s="228">
        <v>321.10000000000002</v>
      </c>
      <c r="C1253" s="228">
        <v>4.9600000000000009</v>
      </c>
      <c r="D1253" s="228">
        <v>324</v>
      </c>
      <c r="E1253" s="228">
        <v>3.96</v>
      </c>
      <c r="F1253" s="228">
        <v>2.8999999999999773</v>
      </c>
      <c r="G1253" s="228">
        <v>-1.0000000000000009</v>
      </c>
    </row>
    <row r="1254" spans="1:7">
      <c r="A1254" s="228" t="s">
        <v>1966</v>
      </c>
      <c r="B1254" s="228">
        <v>258.39999999999998</v>
      </c>
      <c r="C1254" s="228">
        <v>3.4435919999999998</v>
      </c>
      <c r="D1254" s="228">
        <v>324</v>
      </c>
      <c r="E1254" s="228">
        <v>3.96</v>
      </c>
      <c r="F1254" s="228">
        <v>65.600000000000023</v>
      </c>
      <c r="G1254" s="228">
        <v>0.5164080000000002</v>
      </c>
    </row>
    <row r="1255" spans="1:7">
      <c r="A1255" s="228" t="s">
        <v>1967</v>
      </c>
      <c r="B1255" s="228">
        <v>291.8</v>
      </c>
      <c r="C1255" s="228">
        <v>3.717571</v>
      </c>
      <c r="D1255" s="228">
        <v>324</v>
      </c>
      <c r="E1255" s="228">
        <v>3.96</v>
      </c>
      <c r="F1255" s="228">
        <v>32.199999999999989</v>
      </c>
      <c r="G1255" s="228">
        <v>0.24242900000000001</v>
      </c>
    </row>
    <row r="1256" spans="1:7">
      <c r="A1256" s="228" t="s">
        <v>1968</v>
      </c>
      <c r="B1256" s="228">
        <v>331</v>
      </c>
      <c r="C1256" s="228">
        <v>4.5964100000000006</v>
      </c>
      <c r="D1256" s="228">
        <v>324</v>
      </c>
      <c r="E1256" s="228">
        <v>3.96</v>
      </c>
      <c r="F1256" s="228">
        <v>-7</v>
      </c>
      <c r="G1256" s="228">
        <v>-0.63641000000000059</v>
      </c>
    </row>
    <row r="1257" spans="1:7">
      <c r="A1257" s="228" t="s">
        <v>1969</v>
      </c>
      <c r="B1257" s="228">
        <v>260.89999999999998</v>
      </c>
      <c r="C1257" s="228">
        <v>4.0100000000000007</v>
      </c>
      <c r="D1257" s="228">
        <v>480</v>
      </c>
      <c r="E1257" s="228">
        <v>6.48</v>
      </c>
      <c r="F1257" s="228">
        <v>219.10000000000002</v>
      </c>
      <c r="G1257" s="228">
        <v>2.4699999999999998</v>
      </c>
    </row>
    <row r="1258" spans="1:7">
      <c r="A1258" s="228" t="s">
        <v>1970</v>
      </c>
      <c r="B1258" s="228">
        <v>456.4</v>
      </c>
      <c r="C1258" s="228">
        <v>6.9472049999999994</v>
      </c>
      <c r="D1258" s="228">
        <v>324</v>
      </c>
      <c r="E1258" s="228">
        <v>3.96</v>
      </c>
      <c r="F1258" s="228">
        <v>-132.39999999999998</v>
      </c>
      <c r="G1258" s="228">
        <v>-2.9872049999999994</v>
      </c>
    </row>
    <row r="1259" spans="1:7">
      <c r="A1259" s="228" t="s">
        <v>1971</v>
      </c>
      <c r="B1259" s="228">
        <v>372</v>
      </c>
      <c r="C1259" s="228">
        <v>5.07</v>
      </c>
      <c r="D1259" s="228">
        <v>480</v>
      </c>
      <c r="E1259" s="228">
        <v>6.48</v>
      </c>
      <c r="F1259" s="228">
        <v>108</v>
      </c>
      <c r="G1259" s="228">
        <v>1.4100000000000001</v>
      </c>
    </row>
    <row r="1260" spans="1:7">
      <c r="A1260" s="228" t="s">
        <v>1972</v>
      </c>
      <c r="B1260" s="228">
        <v>343.3</v>
      </c>
      <c r="C1260" s="228">
        <v>5.4351510000000012</v>
      </c>
      <c r="D1260" s="228">
        <v>480</v>
      </c>
      <c r="E1260" s="228">
        <v>6.48</v>
      </c>
      <c r="F1260" s="228">
        <v>136.69999999999999</v>
      </c>
      <c r="G1260" s="228">
        <v>1.0448489999999993</v>
      </c>
    </row>
    <row r="1261" spans="1:7">
      <c r="A1261" s="228" t="s">
        <v>1973</v>
      </c>
      <c r="B1261" s="228">
        <v>292</v>
      </c>
      <c r="C1261" s="228">
        <v>5.3520000000000003</v>
      </c>
      <c r="D1261" s="228">
        <v>480</v>
      </c>
      <c r="E1261" s="228">
        <v>6.48</v>
      </c>
      <c r="F1261" s="228">
        <v>188</v>
      </c>
      <c r="G1261" s="228">
        <v>1.1280000000000001</v>
      </c>
    </row>
    <row r="1262" spans="1:7">
      <c r="A1262" s="228" t="s">
        <v>1974</v>
      </c>
      <c r="B1262" s="228">
        <v>336.5</v>
      </c>
      <c r="C1262" s="228">
        <v>5.7007959999999995</v>
      </c>
      <c r="D1262" s="228">
        <v>336</v>
      </c>
      <c r="E1262" s="228">
        <v>4.62</v>
      </c>
      <c r="F1262" s="228">
        <v>-0.5</v>
      </c>
      <c r="G1262" s="228">
        <v>-1.0807959999999994</v>
      </c>
    </row>
    <row r="1263" spans="1:7">
      <c r="A1263" s="228" t="s">
        <v>1975</v>
      </c>
      <c r="B1263" s="228">
        <v>429.5</v>
      </c>
      <c r="C1263" s="228">
        <v>6.719151000000001</v>
      </c>
      <c r="D1263" s="228">
        <v>480</v>
      </c>
      <c r="E1263" s="228">
        <v>6.48</v>
      </c>
      <c r="F1263" s="228">
        <v>50.5</v>
      </c>
      <c r="G1263" s="228">
        <v>-0.23915100000000056</v>
      </c>
    </row>
    <row r="1264" spans="1:7">
      <c r="A1264" s="228" t="s">
        <v>1976</v>
      </c>
      <c r="B1264" s="228">
        <v>266.8</v>
      </c>
      <c r="C1264" s="228">
        <v>4.4400000000000004</v>
      </c>
      <c r="D1264" s="228">
        <v>324</v>
      </c>
      <c r="E1264" s="228">
        <v>3.96</v>
      </c>
      <c r="F1264" s="228">
        <v>57.199999999999989</v>
      </c>
      <c r="G1264" s="228">
        <v>-0.48000000000000043</v>
      </c>
    </row>
    <row r="1265" spans="1:7">
      <c r="A1265" s="228" t="s">
        <v>1977</v>
      </c>
      <c r="B1265" s="228">
        <v>355</v>
      </c>
      <c r="C1265" s="228">
        <v>4.8138950000000005</v>
      </c>
      <c r="D1265" s="228">
        <v>480</v>
      </c>
      <c r="E1265" s="228">
        <v>6.48</v>
      </c>
      <c r="F1265" s="228">
        <v>125</v>
      </c>
      <c r="G1265" s="228">
        <v>1.6661049999999999</v>
      </c>
    </row>
    <row r="1266" spans="1:7">
      <c r="A1266" s="228" t="s">
        <v>1978</v>
      </c>
      <c r="B1266" s="228">
        <v>299.10000000000002</v>
      </c>
      <c r="C1266" s="228">
        <v>4.4410260000000008</v>
      </c>
      <c r="D1266" s="228">
        <v>480</v>
      </c>
      <c r="E1266" s="228">
        <v>6.48</v>
      </c>
      <c r="F1266" s="228">
        <v>180.89999999999998</v>
      </c>
      <c r="G1266" s="228">
        <v>2.0389739999999996</v>
      </c>
    </row>
    <row r="1267" spans="1:7">
      <c r="A1267" s="228" t="s">
        <v>1979</v>
      </c>
      <c r="B1267" s="228">
        <v>200</v>
      </c>
      <c r="C1267" s="228">
        <v>2.2463019999999996</v>
      </c>
      <c r="D1267" s="228">
        <v>324</v>
      </c>
      <c r="E1267" s="228">
        <v>3.96</v>
      </c>
      <c r="F1267" s="228">
        <v>124</v>
      </c>
      <c r="G1267" s="228">
        <v>1.7136980000000004</v>
      </c>
    </row>
    <row r="1268" spans="1:7">
      <c r="A1268" s="228" t="s">
        <v>1980</v>
      </c>
      <c r="B1268" s="228">
        <v>340.1</v>
      </c>
      <c r="C1268" s="228">
        <v>4.8675710000000008</v>
      </c>
      <c r="D1268" s="228">
        <v>324</v>
      </c>
      <c r="E1268" s="228">
        <v>3.96</v>
      </c>
      <c r="F1268" s="228">
        <v>-16.100000000000023</v>
      </c>
      <c r="G1268" s="228">
        <v>-0.90757100000000079</v>
      </c>
    </row>
    <row r="1269" spans="1:7">
      <c r="A1269" s="228" t="s">
        <v>1981</v>
      </c>
      <c r="B1269" s="228">
        <v>276.89999999999998</v>
      </c>
      <c r="C1269" s="228">
        <v>3.4365330000000007</v>
      </c>
      <c r="D1269" s="228">
        <v>324</v>
      </c>
      <c r="E1269" s="228">
        <v>3.96</v>
      </c>
      <c r="F1269" s="228">
        <v>47.100000000000023</v>
      </c>
      <c r="G1269" s="228">
        <v>0.52346699999999924</v>
      </c>
    </row>
    <row r="1270" spans="1:7">
      <c r="A1270" s="228" t="s">
        <v>1982</v>
      </c>
      <c r="B1270" s="228">
        <v>254.5</v>
      </c>
      <c r="C1270" s="228">
        <v>4.28</v>
      </c>
      <c r="D1270" s="228">
        <v>324</v>
      </c>
      <c r="E1270" s="228">
        <v>3.96</v>
      </c>
      <c r="F1270" s="228">
        <v>69.5</v>
      </c>
      <c r="G1270" s="228">
        <v>-0.32000000000000028</v>
      </c>
    </row>
    <row r="1271" spans="1:7">
      <c r="A1271" s="228" t="s">
        <v>1983</v>
      </c>
      <c r="B1271" s="228">
        <v>245.9</v>
      </c>
      <c r="C1271" s="228">
        <v>4.4632149999999999</v>
      </c>
      <c r="D1271" s="228">
        <v>324</v>
      </c>
      <c r="E1271" s="228">
        <v>3.96</v>
      </c>
      <c r="F1271" s="228">
        <v>78.099999999999994</v>
      </c>
      <c r="G1271" s="228">
        <v>-0.50321499999999997</v>
      </c>
    </row>
    <row r="1272" spans="1:7">
      <c r="A1272" s="228" t="s">
        <v>1984</v>
      </c>
      <c r="B1272" s="228">
        <v>312.60000000000002</v>
      </c>
      <c r="C1272" s="228">
        <v>5.41</v>
      </c>
      <c r="D1272" s="228">
        <v>324</v>
      </c>
      <c r="E1272" s="228">
        <v>3.96</v>
      </c>
      <c r="F1272" s="228">
        <v>11.399999999999977</v>
      </c>
      <c r="G1272" s="228">
        <v>-1.4500000000000002</v>
      </c>
    </row>
    <row r="1273" spans="1:7">
      <c r="A1273" s="228" t="s">
        <v>1985</v>
      </c>
      <c r="B1273" s="228">
        <v>176.1</v>
      </c>
      <c r="C1273" s="228">
        <v>3.1300000000000003</v>
      </c>
      <c r="D1273" s="228">
        <v>216</v>
      </c>
      <c r="E1273" s="228">
        <v>2.64</v>
      </c>
      <c r="F1273" s="228">
        <v>39.900000000000006</v>
      </c>
      <c r="G1273" s="228">
        <v>-0.49000000000000021</v>
      </c>
    </row>
    <row r="1274" spans="1:7">
      <c r="A1274" s="228" t="s">
        <v>1986</v>
      </c>
      <c r="B1274" s="228">
        <v>147.30000000000001</v>
      </c>
      <c r="C1274" s="228">
        <v>2.34</v>
      </c>
      <c r="D1274" s="228">
        <v>180</v>
      </c>
      <c r="E1274" s="228">
        <v>2.1</v>
      </c>
      <c r="F1274" s="228">
        <v>32.699999999999989</v>
      </c>
      <c r="G1274" s="228">
        <v>-0.23999999999999977</v>
      </c>
    </row>
    <row r="1275" spans="1:7">
      <c r="A1275" s="228" t="s">
        <v>1987</v>
      </c>
      <c r="B1275" s="228">
        <v>248.8</v>
      </c>
      <c r="C1275" s="228">
        <v>3.86</v>
      </c>
      <c r="D1275" s="228">
        <v>324</v>
      </c>
      <c r="E1275" s="228">
        <v>3.96</v>
      </c>
      <c r="F1275" s="228">
        <v>75.199999999999989</v>
      </c>
      <c r="G1275" s="228">
        <v>0.10000000000000009</v>
      </c>
    </row>
    <row r="1276" spans="1:7">
      <c r="A1276" s="228" t="s">
        <v>1988</v>
      </c>
      <c r="B1276" s="228">
        <v>147.30000000000001</v>
      </c>
      <c r="C1276" s="228">
        <v>2.34</v>
      </c>
      <c r="D1276" s="228">
        <v>180</v>
      </c>
      <c r="E1276" s="228">
        <v>2.1</v>
      </c>
      <c r="F1276" s="228">
        <v>32.699999999999989</v>
      </c>
      <c r="G1276" s="228">
        <v>-0.23999999999999977</v>
      </c>
    </row>
    <row r="1277" spans="1:7">
      <c r="A1277" s="228" t="s">
        <v>1989</v>
      </c>
      <c r="B1277" s="228">
        <v>158.30000000000001</v>
      </c>
      <c r="C1277" s="228">
        <v>2.3500000000000005</v>
      </c>
      <c r="D1277" s="228">
        <v>180</v>
      </c>
      <c r="E1277" s="228">
        <v>2.1</v>
      </c>
      <c r="F1277" s="228">
        <v>21.699999999999989</v>
      </c>
      <c r="G1277" s="228">
        <v>-0.25000000000000044</v>
      </c>
    </row>
    <row r="1278" spans="1:7">
      <c r="A1278" s="228" t="s">
        <v>1990</v>
      </c>
      <c r="B1278" s="228">
        <v>339.3</v>
      </c>
      <c r="C1278" s="228">
        <v>6.15</v>
      </c>
      <c r="D1278" s="228">
        <v>336</v>
      </c>
      <c r="E1278" s="228">
        <v>4.62</v>
      </c>
      <c r="F1278" s="228">
        <v>-3.3000000000000114</v>
      </c>
      <c r="G1278" s="228">
        <v>-1.5300000000000002</v>
      </c>
    </row>
    <row r="1279" spans="1:7">
      <c r="A1279" s="228" t="s">
        <v>1991</v>
      </c>
      <c r="B1279" s="228">
        <v>94</v>
      </c>
      <c r="C1279" s="228">
        <v>0.88749999999999996</v>
      </c>
      <c r="D1279" s="228">
        <v>180</v>
      </c>
      <c r="E1279" s="228">
        <v>2.1</v>
      </c>
      <c r="F1279" s="228">
        <v>86</v>
      </c>
      <c r="G1279" s="228">
        <v>1.2125000000000001</v>
      </c>
    </row>
    <row r="1280" spans="1:7">
      <c r="A1280" s="228" t="s">
        <v>1992</v>
      </c>
      <c r="B1280" s="228">
        <v>140.30000000000001</v>
      </c>
      <c r="C1280" s="228">
        <v>2.2200000000000002</v>
      </c>
      <c r="D1280" s="228">
        <v>180</v>
      </c>
      <c r="E1280" s="228">
        <v>2.1</v>
      </c>
      <c r="F1280" s="228">
        <v>39.699999999999989</v>
      </c>
      <c r="G1280" s="228">
        <v>-0.12000000000000011</v>
      </c>
    </row>
    <row r="1281" spans="1:7">
      <c r="A1281" s="228" t="s">
        <v>1993</v>
      </c>
      <c r="B1281" s="228">
        <v>86</v>
      </c>
      <c r="C1281" s="228">
        <v>0.98231999999999997</v>
      </c>
      <c r="D1281" s="228">
        <v>120</v>
      </c>
      <c r="E1281" s="228">
        <v>1.4</v>
      </c>
      <c r="F1281" s="228">
        <v>34</v>
      </c>
      <c r="G1281" s="228">
        <v>0.41767999999999994</v>
      </c>
    </row>
    <row r="1282" spans="1:7">
      <c r="A1282" s="228" t="s">
        <v>1994</v>
      </c>
      <c r="B1282" s="228">
        <v>118</v>
      </c>
      <c r="C1282" s="228">
        <v>0.98349999999999993</v>
      </c>
      <c r="D1282" s="228">
        <v>120</v>
      </c>
      <c r="E1282" s="228">
        <v>1.4</v>
      </c>
      <c r="F1282" s="228">
        <v>2</v>
      </c>
      <c r="G1282" s="228">
        <v>0.41649999999999998</v>
      </c>
    </row>
    <row r="1283" spans="1:7">
      <c r="A1283" s="228" t="s">
        <v>1995</v>
      </c>
      <c r="B1283" s="228">
        <v>200</v>
      </c>
      <c r="C1283" s="228">
        <v>1.7035</v>
      </c>
      <c r="D1283" s="228">
        <v>336</v>
      </c>
      <c r="E1283" s="228">
        <v>4.62</v>
      </c>
      <c r="F1283" s="228">
        <v>136</v>
      </c>
      <c r="G1283" s="228">
        <v>2.9165000000000001</v>
      </c>
    </row>
    <row r="1284" spans="1:7">
      <c r="A1284" s="228" t="s">
        <v>1996</v>
      </c>
      <c r="B1284" s="228">
        <v>140.30000000000001</v>
      </c>
      <c r="C1284" s="228">
        <v>2.2200000000000002</v>
      </c>
      <c r="D1284" s="228">
        <v>180</v>
      </c>
      <c r="E1284" s="228">
        <v>2.1</v>
      </c>
      <c r="F1284" s="228">
        <v>39.699999999999989</v>
      </c>
      <c r="G1284" s="228">
        <v>-0.12000000000000011</v>
      </c>
    </row>
    <row r="1285" spans="1:7">
      <c r="A1285" s="228" t="s">
        <v>1997</v>
      </c>
      <c r="B1285" s="228">
        <v>365</v>
      </c>
      <c r="C1285" s="228">
        <v>5.9820000000000002</v>
      </c>
      <c r="D1285" s="228">
        <v>336</v>
      </c>
      <c r="E1285" s="228">
        <v>4.62</v>
      </c>
      <c r="F1285" s="228">
        <v>-29</v>
      </c>
      <c r="G1285" s="228">
        <v>-1.3620000000000001</v>
      </c>
    </row>
    <row r="1286" spans="1:7">
      <c r="A1286" s="228" t="s">
        <v>1998</v>
      </c>
      <c r="B1286" s="228">
        <v>184.5</v>
      </c>
      <c r="C1286" s="228">
        <v>3.13</v>
      </c>
      <c r="D1286" s="228">
        <v>180</v>
      </c>
      <c r="E1286" s="228">
        <v>2.1</v>
      </c>
      <c r="F1286" s="228">
        <v>-4.5</v>
      </c>
      <c r="G1286" s="228">
        <v>-1.0299999999999998</v>
      </c>
    </row>
    <row r="1287" spans="1:7">
      <c r="A1287" s="228" t="s">
        <v>1999</v>
      </c>
      <c r="B1287" s="228">
        <v>140.30000000000001</v>
      </c>
      <c r="C1287" s="228">
        <v>2.2200000000000002</v>
      </c>
      <c r="D1287" s="228">
        <v>180</v>
      </c>
      <c r="E1287" s="228">
        <v>2.1</v>
      </c>
      <c r="F1287" s="228">
        <v>39.699999999999989</v>
      </c>
      <c r="G1287" s="228">
        <v>-0.12000000000000011</v>
      </c>
    </row>
    <row r="1288" spans="1:7">
      <c r="A1288" s="228" t="s">
        <v>2000</v>
      </c>
      <c r="B1288" s="228">
        <v>132.80000000000001</v>
      </c>
      <c r="C1288" s="228">
        <v>1.9371849999999999</v>
      </c>
      <c r="D1288" s="228">
        <v>180</v>
      </c>
      <c r="E1288" s="228">
        <v>2.1</v>
      </c>
      <c r="F1288" s="228">
        <v>47.199999999999989</v>
      </c>
      <c r="G1288" s="228">
        <v>0.16281500000000015</v>
      </c>
    </row>
    <row r="1289" spans="1:7">
      <c r="A1289" s="228" t="s">
        <v>2001</v>
      </c>
      <c r="B1289" s="228">
        <v>147.30000000000001</v>
      </c>
      <c r="C1289" s="228">
        <v>2.34</v>
      </c>
      <c r="D1289" s="228">
        <v>180</v>
      </c>
      <c r="E1289" s="228">
        <v>2.1</v>
      </c>
      <c r="F1289" s="228">
        <v>32.699999999999989</v>
      </c>
      <c r="G1289" s="228">
        <v>-0.23999999999999977</v>
      </c>
    </row>
    <row r="1290" spans="1:7">
      <c r="A1290" s="228" t="s">
        <v>2002</v>
      </c>
      <c r="B1290" s="228">
        <v>114</v>
      </c>
      <c r="C1290" s="228">
        <v>1.2634799999999999</v>
      </c>
      <c r="D1290" s="228">
        <v>180</v>
      </c>
      <c r="E1290" s="228">
        <v>2.1</v>
      </c>
      <c r="F1290" s="228">
        <v>66</v>
      </c>
      <c r="G1290" s="228">
        <v>0.83652000000000015</v>
      </c>
    </row>
    <row r="1291" spans="1:7">
      <c r="A1291" s="228" t="s">
        <v>2003</v>
      </c>
      <c r="B1291" s="228">
        <v>199</v>
      </c>
      <c r="C1291" s="228">
        <v>3.7872000000000003</v>
      </c>
      <c r="D1291" s="228">
        <v>216</v>
      </c>
      <c r="E1291" s="228">
        <v>2.64</v>
      </c>
      <c r="F1291" s="228">
        <v>17</v>
      </c>
      <c r="G1291" s="228">
        <v>-1.1472000000000002</v>
      </c>
    </row>
    <row r="1292" spans="1:7">
      <c r="A1292" s="228" t="s">
        <v>2004</v>
      </c>
      <c r="B1292" s="228">
        <v>499</v>
      </c>
      <c r="C1292" s="228">
        <v>7.1920000000000011</v>
      </c>
      <c r="D1292" s="228">
        <v>960</v>
      </c>
      <c r="E1292" s="228">
        <v>12.96</v>
      </c>
      <c r="F1292" s="228">
        <v>461</v>
      </c>
      <c r="G1292" s="228">
        <v>5.7679999999999998</v>
      </c>
    </row>
    <row r="1293" spans="1:7">
      <c r="A1293" s="228" t="s">
        <v>2005</v>
      </c>
      <c r="B1293" s="228">
        <v>208.5</v>
      </c>
      <c r="C1293" s="228">
        <v>2.7101459999999995</v>
      </c>
      <c r="D1293" s="228">
        <v>324</v>
      </c>
      <c r="E1293" s="228">
        <v>3.96</v>
      </c>
      <c r="F1293" s="228">
        <v>115.5</v>
      </c>
      <c r="G1293" s="228">
        <v>1.2498540000000005</v>
      </c>
    </row>
    <row r="1294" spans="1:7">
      <c r="A1294" s="228" t="s">
        <v>2006</v>
      </c>
      <c r="B1294" s="228">
        <v>167</v>
      </c>
      <c r="C1294" s="228">
        <v>2.22384</v>
      </c>
      <c r="D1294" s="228">
        <v>180</v>
      </c>
      <c r="E1294" s="228">
        <v>2.1</v>
      </c>
      <c r="F1294" s="228">
        <v>13</v>
      </c>
      <c r="G1294" s="228">
        <v>-0.12383999999999995</v>
      </c>
    </row>
    <row r="1295" spans="1:7">
      <c r="A1295" s="228" t="s">
        <v>2007</v>
      </c>
      <c r="B1295" s="228">
        <v>290.60000000000002</v>
      </c>
      <c r="C1295" s="228">
        <v>4.8815549999999996</v>
      </c>
      <c r="D1295" s="228">
        <v>324</v>
      </c>
      <c r="E1295" s="228">
        <v>3.96</v>
      </c>
      <c r="F1295" s="228">
        <v>33.399999999999977</v>
      </c>
      <c r="G1295" s="228">
        <v>-0.92155499999999968</v>
      </c>
    </row>
    <row r="1296" spans="1:7">
      <c r="A1296" s="228" t="s">
        <v>2008</v>
      </c>
      <c r="B1296" s="228">
        <v>210</v>
      </c>
      <c r="C1296" s="228">
        <v>2.6494529999999994</v>
      </c>
      <c r="D1296" s="228">
        <v>324</v>
      </c>
      <c r="E1296" s="228">
        <v>3.96</v>
      </c>
      <c r="F1296" s="228">
        <v>114</v>
      </c>
      <c r="G1296" s="228">
        <v>1.3105470000000006</v>
      </c>
    </row>
    <row r="1297" spans="1:7">
      <c r="A1297" s="228" t="s">
        <v>2009</v>
      </c>
      <c r="B1297" s="228">
        <v>431.5</v>
      </c>
      <c r="C1297" s="228">
        <v>6.2660000000000009</v>
      </c>
      <c r="D1297" s="228">
        <v>480</v>
      </c>
      <c r="E1297" s="228">
        <v>6.48</v>
      </c>
      <c r="F1297" s="228">
        <v>48.5</v>
      </c>
      <c r="G1297" s="228">
        <v>0.21399999999999952</v>
      </c>
    </row>
    <row r="1298" spans="1:7">
      <c r="A1298" s="228" t="s">
        <v>2010</v>
      </c>
      <c r="B1298" s="228">
        <v>140.30000000000001</v>
      </c>
      <c r="C1298" s="228">
        <v>2.2200000000000002</v>
      </c>
      <c r="D1298" s="228">
        <v>180</v>
      </c>
      <c r="E1298" s="228">
        <v>2.1</v>
      </c>
      <c r="F1298" s="228">
        <v>39.699999999999989</v>
      </c>
      <c r="G1298" s="228">
        <v>-0.12000000000000011</v>
      </c>
    </row>
    <row r="1299" spans="1:7">
      <c r="A1299" s="228" t="s">
        <v>2011</v>
      </c>
      <c r="B1299" s="228">
        <v>176.5</v>
      </c>
      <c r="C1299" s="228">
        <v>2.4535549999999997</v>
      </c>
      <c r="D1299" s="228">
        <v>180</v>
      </c>
      <c r="E1299" s="228">
        <v>2.1</v>
      </c>
      <c r="F1299" s="228">
        <v>3.5</v>
      </c>
      <c r="G1299" s="228">
        <v>-0.35355499999999962</v>
      </c>
    </row>
    <row r="1300" spans="1:7">
      <c r="A1300" s="228" t="s">
        <v>2012</v>
      </c>
      <c r="B1300" s="228">
        <v>284.5</v>
      </c>
      <c r="C1300" s="228">
        <v>3.8419150000000002</v>
      </c>
      <c r="D1300" s="228">
        <v>324</v>
      </c>
      <c r="E1300" s="228">
        <v>3.96</v>
      </c>
      <c r="F1300" s="228">
        <v>39.5</v>
      </c>
      <c r="G1300" s="228">
        <v>0.11808499999999977</v>
      </c>
    </row>
    <row r="1301" spans="1:7">
      <c r="A1301" s="228" t="s">
        <v>2013</v>
      </c>
      <c r="B1301" s="228">
        <v>202.5</v>
      </c>
      <c r="C1301" s="228">
        <v>2.9699999999999993</v>
      </c>
      <c r="D1301" s="228">
        <v>324</v>
      </c>
      <c r="E1301" s="228">
        <v>3.96</v>
      </c>
      <c r="F1301" s="228">
        <v>121.5</v>
      </c>
      <c r="G1301" s="228">
        <v>0.99000000000000066</v>
      </c>
    </row>
    <row r="1302" spans="1:7">
      <c r="A1302" s="228" t="s">
        <v>2014</v>
      </c>
      <c r="B1302" s="228">
        <v>338.8</v>
      </c>
      <c r="C1302" s="228">
        <v>4.7131960000000008</v>
      </c>
      <c r="D1302" s="228">
        <v>480</v>
      </c>
      <c r="E1302" s="228">
        <v>6.48</v>
      </c>
      <c r="F1302" s="228">
        <v>141.19999999999999</v>
      </c>
      <c r="G1302" s="228">
        <v>1.7668039999999996</v>
      </c>
    </row>
    <row r="1303" spans="1:7">
      <c r="A1303" s="228" t="s">
        <v>2015</v>
      </c>
      <c r="B1303" s="228">
        <v>419</v>
      </c>
      <c r="C1303" s="228">
        <v>6.4343900000000005</v>
      </c>
      <c r="D1303" s="228">
        <v>480</v>
      </c>
      <c r="E1303" s="228">
        <v>6.48</v>
      </c>
      <c r="F1303" s="228">
        <v>61</v>
      </c>
      <c r="G1303" s="228">
        <v>4.5609999999999928E-2</v>
      </c>
    </row>
    <row r="1304" spans="1:7">
      <c r="A1304" s="228" t="s">
        <v>2016</v>
      </c>
      <c r="B1304" s="228">
        <v>177.3</v>
      </c>
      <c r="C1304" s="228">
        <v>2.34</v>
      </c>
      <c r="D1304" s="228">
        <v>180</v>
      </c>
      <c r="E1304" s="228">
        <v>2.1</v>
      </c>
      <c r="F1304" s="228">
        <v>2.6999999999999886</v>
      </c>
      <c r="G1304" s="228">
        <v>-0.23999999999999977</v>
      </c>
    </row>
    <row r="1305" spans="1:7">
      <c r="A1305" s="228" t="s">
        <v>2017</v>
      </c>
      <c r="B1305" s="228">
        <v>169.7</v>
      </c>
      <c r="C1305" s="228">
        <v>2.93</v>
      </c>
      <c r="D1305" s="228">
        <v>180</v>
      </c>
      <c r="E1305" s="228">
        <v>2.1</v>
      </c>
      <c r="F1305" s="228">
        <v>10.300000000000011</v>
      </c>
      <c r="G1305" s="228">
        <v>-0.83000000000000007</v>
      </c>
    </row>
    <row r="1306" spans="1:7">
      <c r="A1306" s="228" t="s">
        <v>2018</v>
      </c>
      <c r="B1306" s="228">
        <v>210.1</v>
      </c>
      <c r="C1306" s="228">
        <v>3.0900000000000007</v>
      </c>
      <c r="D1306" s="228">
        <v>336</v>
      </c>
      <c r="E1306" s="228">
        <v>4.62</v>
      </c>
      <c r="F1306" s="228">
        <v>125.9</v>
      </c>
      <c r="G1306" s="228">
        <v>1.5299999999999994</v>
      </c>
    </row>
    <row r="1307" spans="1:7">
      <c r="A1307" s="228" t="s">
        <v>2019</v>
      </c>
      <c r="B1307" s="228">
        <v>329.1</v>
      </c>
      <c r="C1307" s="228">
        <v>4.6319999999999997</v>
      </c>
      <c r="D1307" s="228">
        <v>480</v>
      </c>
      <c r="E1307" s="228">
        <v>6.48</v>
      </c>
      <c r="F1307" s="228">
        <v>150.89999999999998</v>
      </c>
      <c r="G1307" s="228">
        <v>1.8480000000000008</v>
      </c>
    </row>
    <row r="1308" spans="1:7">
      <c r="A1308" s="228" t="s">
        <v>2020</v>
      </c>
      <c r="B1308" s="228">
        <v>208.8</v>
      </c>
      <c r="C1308" s="228">
        <v>3.313151</v>
      </c>
      <c r="D1308" s="228">
        <v>480</v>
      </c>
      <c r="E1308" s="228">
        <v>6.48</v>
      </c>
      <c r="F1308" s="228">
        <v>271.2</v>
      </c>
      <c r="G1308" s="228">
        <v>3.1668490000000005</v>
      </c>
    </row>
    <row r="1309" spans="1:7">
      <c r="A1309" s="228" t="s">
        <v>2021</v>
      </c>
      <c r="B1309" s="228">
        <v>333.5</v>
      </c>
      <c r="C1309" s="228">
        <v>5.4264099999999997</v>
      </c>
      <c r="D1309" s="228">
        <v>324</v>
      </c>
      <c r="E1309" s="228">
        <v>3.96</v>
      </c>
      <c r="F1309" s="228">
        <v>-9.5</v>
      </c>
      <c r="G1309" s="228">
        <v>-1.4664099999999998</v>
      </c>
    </row>
    <row r="1310" spans="1:7">
      <c r="A1310" s="228" t="s">
        <v>2022</v>
      </c>
      <c r="B1310" s="228">
        <v>454.4</v>
      </c>
      <c r="C1310" s="228">
        <v>6.5762719999999995</v>
      </c>
      <c r="D1310" s="228">
        <v>480</v>
      </c>
      <c r="E1310" s="228">
        <v>6.48</v>
      </c>
      <c r="F1310" s="228">
        <v>25.600000000000023</v>
      </c>
      <c r="G1310" s="228">
        <v>-9.6271999999999025E-2</v>
      </c>
    </row>
    <row r="1311" spans="1:7">
      <c r="A1311" s="228" t="s">
        <v>2023</v>
      </c>
      <c r="B1311" s="228">
        <v>102.5</v>
      </c>
      <c r="C1311" s="228">
        <v>1.044025</v>
      </c>
      <c r="D1311" s="228">
        <v>336</v>
      </c>
      <c r="E1311" s="228">
        <v>4.62</v>
      </c>
      <c r="F1311" s="228">
        <v>233.5</v>
      </c>
      <c r="G1311" s="228">
        <v>3.5759750000000001</v>
      </c>
    </row>
    <row r="1312" spans="1:7">
      <c r="A1312" s="228" t="s">
        <v>2024</v>
      </c>
      <c r="B1312" s="228">
        <v>141.9</v>
      </c>
      <c r="C1312" s="228">
        <v>2.2559999999999998</v>
      </c>
      <c r="D1312" s="228">
        <v>180</v>
      </c>
      <c r="E1312" s="228">
        <v>2.1</v>
      </c>
      <c r="F1312" s="228">
        <v>38.099999999999994</v>
      </c>
      <c r="G1312" s="228">
        <v>-0.15599999999999969</v>
      </c>
    </row>
    <row r="1313" spans="1:7">
      <c r="A1313" s="228" t="s">
        <v>2025</v>
      </c>
      <c r="B1313" s="228">
        <v>147.30000000000001</v>
      </c>
      <c r="C1313" s="228">
        <v>2.34</v>
      </c>
      <c r="D1313" s="228">
        <v>180</v>
      </c>
      <c r="E1313" s="228">
        <v>2.1</v>
      </c>
      <c r="F1313" s="228">
        <v>32.699999999999989</v>
      </c>
      <c r="G1313" s="228">
        <v>-0.23999999999999977</v>
      </c>
    </row>
    <row r="1314" spans="1:7">
      <c r="A1314" s="228" t="s">
        <v>2026</v>
      </c>
      <c r="B1314" s="228">
        <v>172.5</v>
      </c>
      <c r="C1314" s="228">
        <v>2.8199999999999994</v>
      </c>
      <c r="D1314" s="228">
        <v>324</v>
      </c>
      <c r="E1314" s="228">
        <v>3.96</v>
      </c>
      <c r="F1314" s="228">
        <v>151.5</v>
      </c>
      <c r="G1314" s="228">
        <v>1.1400000000000006</v>
      </c>
    </row>
    <row r="1315" spans="1:7">
      <c r="A1315" s="228" t="s">
        <v>2027</v>
      </c>
      <c r="B1315" s="228">
        <v>223</v>
      </c>
      <c r="C1315" s="228">
        <v>3.7612800000000002</v>
      </c>
      <c r="D1315" s="228">
        <v>180</v>
      </c>
      <c r="E1315" s="228">
        <v>2.1</v>
      </c>
      <c r="F1315" s="228">
        <v>-43</v>
      </c>
      <c r="G1315" s="228">
        <v>-1.6612800000000001</v>
      </c>
    </row>
    <row r="1316" spans="1:7">
      <c r="A1316" s="228" t="s">
        <v>2028</v>
      </c>
      <c r="B1316" s="228">
        <v>379.4</v>
      </c>
      <c r="C1316" s="228">
        <v>5.17</v>
      </c>
      <c r="D1316" s="228">
        <v>324</v>
      </c>
      <c r="E1316" s="228">
        <v>3.96</v>
      </c>
      <c r="F1316" s="228">
        <v>-55.399999999999977</v>
      </c>
      <c r="G1316" s="228">
        <v>-1.21</v>
      </c>
    </row>
    <row r="1317" spans="1:7">
      <c r="A1317" s="228" t="s">
        <v>2029</v>
      </c>
      <c r="B1317" s="228">
        <v>360</v>
      </c>
      <c r="C1317" s="228">
        <v>5.0301460000000002</v>
      </c>
      <c r="D1317" s="228">
        <v>324</v>
      </c>
      <c r="E1317" s="228">
        <v>3.96</v>
      </c>
      <c r="F1317" s="228">
        <v>-36</v>
      </c>
      <c r="G1317" s="228">
        <v>-1.0701460000000003</v>
      </c>
    </row>
    <row r="1318" spans="1:7">
      <c r="A1318" s="228" t="s">
        <v>2030</v>
      </c>
      <c r="B1318" s="228">
        <v>188</v>
      </c>
      <c r="C1318" s="228">
        <v>2.6871849999999995</v>
      </c>
      <c r="D1318" s="228">
        <v>180</v>
      </c>
      <c r="E1318" s="228">
        <v>2.1</v>
      </c>
      <c r="F1318" s="228">
        <v>-8</v>
      </c>
      <c r="G1318" s="228">
        <v>-0.5871849999999994</v>
      </c>
    </row>
    <row r="1319" spans="1:7">
      <c r="A1319" s="228" t="s">
        <v>2031</v>
      </c>
      <c r="B1319" s="228">
        <v>141.5</v>
      </c>
      <c r="C1319" s="228">
        <v>2.6699999999999995</v>
      </c>
      <c r="D1319" s="228">
        <v>324</v>
      </c>
      <c r="E1319" s="228">
        <v>3.96</v>
      </c>
      <c r="F1319" s="228">
        <v>182.5</v>
      </c>
      <c r="G1319" s="228">
        <v>1.2900000000000005</v>
      </c>
    </row>
    <row r="1320" spans="1:7">
      <c r="A1320" s="228" t="s">
        <v>2032</v>
      </c>
      <c r="B1320" s="228">
        <v>425.9</v>
      </c>
      <c r="C1320" s="228">
        <v>6.1020000000000012</v>
      </c>
      <c r="D1320" s="228">
        <v>480</v>
      </c>
      <c r="E1320" s="228">
        <v>6.48</v>
      </c>
      <c r="F1320" s="228">
        <v>54.100000000000023</v>
      </c>
      <c r="G1320" s="228">
        <v>0.37799999999999923</v>
      </c>
    </row>
    <row r="1321" spans="1:7">
      <c r="A1321" s="228" t="s">
        <v>2033</v>
      </c>
      <c r="B1321" s="228">
        <v>225</v>
      </c>
      <c r="C1321" s="228">
        <v>3.2699999999999996</v>
      </c>
      <c r="D1321" s="228">
        <v>324</v>
      </c>
      <c r="E1321" s="228">
        <v>3.96</v>
      </c>
      <c r="F1321" s="228">
        <v>99</v>
      </c>
      <c r="G1321" s="228">
        <v>0.69000000000000039</v>
      </c>
    </row>
    <row r="1322" spans="1:7">
      <c r="A1322" s="228" t="s">
        <v>2034</v>
      </c>
      <c r="B1322" s="228">
        <v>196</v>
      </c>
      <c r="C1322" s="228">
        <v>3.9671999999999996</v>
      </c>
      <c r="D1322" s="228">
        <v>324</v>
      </c>
      <c r="E1322" s="228">
        <v>3.96</v>
      </c>
      <c r="F1322" s="228">
        <v>128</v>
      </c>
      <c r="G1322" s="228">
        <v>-7.1999999999996511E-3</v>
      </c>
    </row>
    <row r="1323" spans="1:7">
      <c r="A1323" s="228" t="s">
        <v>2035</v>
      </c>
      <c r="B1323" s="228">
        <v>217.5</v>
      </c>
      <c r="C1323" s="228">
        <v>3.1799999999999993</v>
      </c>
      <c r="D1323" s="228">
        <v>324</v>
      </c>
      <c r="E1323" s="228">
        <v>3.96</v>
      </c>
      <c r="F1323" s="228">
        <v>106.5</v>
      </c>
      <c r="G1323" s="228">
        <v>0.78000000000000069</v>
      </c>
    </row>
    <row r="1324" spans="1:7">
      <c r="A1324" s="228" t="s">
        <v>2036</v>
      </c>
      <c r="B1324" s="228">
        <v>183.5</v>
      </c>
      <c r="C1324" s="228">
        <v>3.9899999999999998</v>
      </c>
      <c r="D1324" s="228">
        <v>180</v>
      </c>
      <c r="E1324" s="228">
        <v>2.1</v>
      </c>
      <c r="F1324" s="228">
        <v>-3.5</v>
      </c>
      <c r="G1324" s="228">
        <v>-1.8899999999999997</v>
      </c>
    </row>
    <row r="1325" spans="1:7">
      <c r="A1325" s="228" t="s">
        <v>2037</v>
      </c>
      <c r="B1325" s="228">
        <v>243.5</v>
      </c>
      <c r="C1325" s="228">
        <v>3.3280000000000003</v>
      </c>
      <c r="D1325" s="228">
        <v>216</v>
      </c>
      <c r="E1325" s="228">
        <v>2.64</v>
      </c>
      <c r="F1325" s="228">
        <v>-27.5</v>
      </c>
      <c r="G1325" s="228">
        <v>-0.68800000000000017</v>
      </c>
    </row>
    <row r="1326" spans="1:7">
      <c r="A1326" s="228" t="s">
        <v>2038</v>
      </c>
      <c r="B1326" s="228">
        <v>185.5</v>
      </c>
      <c r="C1326" s="228">
        <v>2.6238729999999997</v>
      </c>
      <c r="D1326" s="228">
        <v>324</v>
      </c>
      <c r="E1326" s="228">
        <v>3.96</v>
      </c>
      <c r="F1326" s="228">
        <v>138.5</v>
      </c>
      <c r="G1326" s="228">
        <v>1.3361270000000003</v>
      </c>
    </row>
    <row r="1327" spans="1:7">
      <c r="A1327" s="228" t="s">
        <v>2039</v>
      </c>
      <c r="B1327" s="228">
        <v>147.30000000000001</v>
      </c>
      <c r="C1327" s="228">
        <v>2.34</v>
      </c>
      <c r="D1327" s="228">
        <v>180</v>
      </c>
      <c r="E1327" s="228">
        <v>2.1</v>
      </c>
      <c r="F1327" s="228">
        <v>32.699999999999989</v>
      </c>
      <c r="G1327" s="228">
        <v>-0.23999999999999977</v>
      </c>
    </row>
    <row r="1328" spans="1:7">
      <c r="A1328" s="228" t="s">
        <v>2040</v>
      </c>
      <c r="B1328" s="228">
        <v>269</v>
      </c>
      <c r="C1328" s="228">
        <v>3.9038399999999998</v>
      </c>
      <c r="D1328" s="228">
        <v>180</v>
      </c>
      <c r="E1328" s="228">
        <v>2.1</v>
      </c>
      <c r="F1328" s="228">
        <v>-89</v>
      </c>
      <c r="G1328" s="228">
        <v>-1.8038399999999997</v>
      </c>
    </row>
    <row r="1329" spans="1:7">
      <c r="A1329" s="228" t="s">
        <v>2041</v>
      </c>
      <c r="B1329" s="228">
        <v>147.30000000000001</v>
      </c>
      <c r="C1329" s="228">
        <v>2.34</v>
      </c>
      <c r="D1329" s="228">
        <v>180</v>
      </c>
      <c r="E1329" s="228">
        <v>2.1</v>
      </c>
      <c r="F1329" s="228">
        <v>32.699999999999989</v>
      </c>
      <c r="G1329" s="228">
        <v>-0.23999999999999977</v>
      </c>
    </row>
    <row r="1330" spans="1:7">
      <c r="A1330" s="228" t="s">
        <v>2042</v>
      </c>
      <c r="B1330" s="228">
        <v>176.7</v>
      </c>
      <c r="C1330" s="228">
        <v>3.05</v>
      </c>
      <c r="D1330" s="228">
        <v>336</v>
      </c>
      <c r="E1330" s="228">
        <v>4.62</v>
      </c>
      <c r="F1330" s="228">
        <v>159.30000000000001</v>
      </c>
      <c r="G1330" s="228">
        <v>1.5700000000000003</v>
      </c>
    </row>
    <row r="1331" spans="1:7">
      <c r="A1331" s="228" t="s">
        <v>2043</v>
      </c>
      <c r="B1331" s="228">
        <v>322.5</v>
      </c>
      <c r="C1331" s="228">
        <v>4.6784800000000004</v>
      </c>
      <c r="D1331" s="228">
        <v>324</v>
      </c>
      <c r="E1331" s="228">
        <v>3.96</v>
      </c>
      <c r="F1331" s="228">
        <v>1.5</v>
      </c>
      <c r="G1331" s="228">
        <v>-0.71848000000000045</v>
      </c>
    </row>
    <row r="1332" spans="1:7">
      <c r="A1332" s="228" t="s">
        <v>2044</v>
      </c>
      <c r="B1332" s="228">
        <v>157.5</v>
      </c>
      <c r="C1332" s="228">
        <v>2.6099999999999994</v>
      </c>
      <c r="D1332" s="228">
        <v>180</v>
      </c>
      <c r="E1332" s="228">
        <v>2.1</v>
      </c>
      <c r="F1332" s="228">
        <v>22.5</v>
      </c>
      <c r="G1332" s="228">
        <v>-0.50999999999999934</v>
      </c>
    </row>
    <row r="1333" spans="1:7">
      <c r="A1333" s="228" t="s">
        <v>2045</v>
      </c>
      <c r="B1333" s="228">
        <v>220</v>
      </c>
      <c r="C1333" s="228">
        <v>3.1999999999999997</v>
      </c>
      <c r="D1333" s="228">
        <v>324</v>
      </c>
      <c r="E1333" s="228">
        <v>3.96</v>
      </c>
      <c r="F1333" s="228">
        <v>104</v>
      </c>
      <c r="G1333" s="228">
        <v>0.76000000000000023</v>
      </c>
    </row>
    <row r="1334" spans="1:7">
      <c r="A1334" s="228" t="s">
        <v>2046</v>
      </c>
      <c r="B1334" s="228">
        <v>228</v>
      </c>
      <c r="C1334" s="228">
        <v>3.1731509999999998</v>
      </c>
      <c r="D1334" s="228">
        <v>480</v>
      </c>
      <c r="E1334" s="228">
        <v>6.48</v>
      </c>
      <c r="F1334" s="228">
        <v>252</v>
      </c>
      <c r="G1334" s="228">
        <v>3.3068490000000006</v>
      </c>
    </row>
    <row r="1335" spans="1:7">
      <c r="A1335" s="228" t="s">
        <v>2047</v>
      </c>
      <c r="B1335" s="228">
        <v>201.2</v>
      </c>
      <c r="C1335" s="228">
        <v>2.7012800000000001</v>
      </c>
      <c r="D1335" s="228">
        <v>180</v>
      </c>
      <c r="E1335" s="228">
        <v>2.1</v>
      </c>
      <c r="F1335" s="228">
        <v>-21.199999999999989</v>
      </c>
      <c r="G1335" s="228">
        <v>-0.60128000000000004</v>
      </c>
    </row>
    <row r="1336" spans="1:7">
      <c r="A1336" s="228" t="s">
        <v>2048</v>
      </c>
      <c r="B1336" s="228">
        <v>113.2</v>
      </c>
      <c r="C1336" s="228">
        <v>1.6800000000000002</v>
      </c>
      <c r="D1336" s="228">
        <v>180</v>
      </c>
      <c r="E1336" s="228">
        <v>2.1</v>
      </c>
      <c r="F1336" s="228">
        <v>66.8</v>
      </c>
      <c r="G1336" s="228">
        <v>0.41999999999999993</v>
      </c>
    </row>
    <row r="1337" spans="1:7">
      <c r="A1337" s="228" t="s">
        <v>2049</v>
      </c>
      <c r="B1337" s="228">
        <v>257.60000000000002</v>
      </c>
      <c r="C1337" s="228">
        <v>3.84</v>
      </c>
      <c r="D1337" s="228">
        <v>180</v>
      </c>
      <c r="E1337" s="228">
        <v>2.1</v>
      </c>
      <c r="F1337" s="228">
        <v>-77.600000000000023</v>
      </c>
      <c r="G1337" s="228">
        <v>-1.7399999999999998</v>
      </c>
    </row>
    <row r="1338" spans="1:7">
      <c r="A1338" s="228" t="s">
        <v>2050</v>
      </c>
      <c r="B1338" s="228">
        <v>278.5</v>
      </c>
      <c r="C1338" s="228">
        <v>3.8800000000000008</v>
      </c>
      <c r="D1338" s="228">
        <v>336</v>
      </c>
      <c r="E1338" s="228">
        <v>4.62</v>
      </c>
      <c r="F1338" s="228">
        <v>57.5</v>
      </c>
      <c r="G1338" s="228">
        <v>0.73999999999999932</v>
      </c>
    </row>
    <row r="1339" spans="1:7">
      <c r="A1339" s="228" t="s">
        <v>2051</v>
      </c>
      <c r="B1339" s="228">
        <v>436.8</v>
      </c>
      <c r="C1339" s="228">
        <v>7.1059999999999999</v>
      </c>
      <c r="D1339" s="228">
        <v>336</v>
      </c>
      <c r="E1339" s="228">
        <v>4.62</v>
      </c>
      <c r="F1339" s="228">
        <v>-100.80000000000001</v>
      </c>
      <c r="G1339" s="228">
        <v>-2.4859999999999998</v>
      </c>
    </row>
    <row r="1340" spans="1:7">
      <c r="A1340" s="228" t="s">
        <v>2052</v>
      </c>
      <c r="B1340" s="228">
        <v>191.3</v>
      </c>
      <c r="C1340" s="228">
        <v>2.787185</v>
      </c>
      <c r="D1340" s="228">
        <v>336</v>
      </c>
      <c r="E1340" s="228">
        <v>4.62</v>
      </c>
      <c r="F1340" s="228">
        <v>144.69999999999999</v>
      </c>
      <c r="G1340" s="228">
        <v>1.8328150000000001</v>
      </c>
    </row>
    <row r="1341" spans="1:7">
      <c r="A1341" s="228" t="s">
        <v>2053</v>
      </c>
      <c r="B1341" s="228">
        <v>169.1</v>
      </c>
      <c r="C1341" s="228">
        <v>2.58</v>
      </c>
      <c r="D1341" s="228">
        <v>180</v>
      </c>
      <c r="E1341" s="228">
        <v>2.1</v>
      </c>
      <c r="F1341" s="228">
        <v>10.900000000000006</v>
      </c>
      <c r="G1341" s="228">
        <v>-0.48</v>
      </c>
    </row>
    <row r="1342" spans="1:7">
      <c r="A1342" s="228" t="s">
        <v>2054</v>
      </c>
      <c r="B1342" s="228">
        <v>174</v>
      </c>
      <c r="C1342" s="228">
        <v>2.4800000000000004</v>
      </c>
      <c r="D1342" s="228">
        <v>120</v>
      </c>
      <c r="E1342" s="228">
        <v>1.4</v>
      </c>
      <c r="F1342" s="228">
        <v>-54</v>
      </c>
      <c r="G1342" s="228">
        <v>-1.0800000000000005</v>
      </c>
    </row>
    <row r="1343" spans="1:7">
      <c r="A1343" s="228" t="s">
        <v>2055</v>
      </c>
      <c r="B1343" s="228">
        <v>135</v>
      </c>
      <c r="C1343" s="228">
        <v>1.92</v>
      </c>
      <c r="D1343" s="228">
        <v>180</v>
      </c>
      <c r="E1343" s="228">
        <v>2.1</v>
      </c>
      <c r="F1343" s="228">
        <v>45</v>
      </c>
      <c r="G1343" s="228">
        <v>0.18000000000000016</v>
      </c>
    </row>
    <row r="1344" spans="1:7">
      <c r="A1344" s="228" t="s">
        <v>2056</v>
      </c>
      <c r="B1344" s="228">
        <v>189.9</v>
      </c>
      <c r="C1344" s="228">
        <v>2.7343700000000002</v>
      </c>
      <c r="D1344" s="228">
        <v>180</v>
      </c>
      <c r="E1344" s="228">
        <v>2.1</v>
      </c>
      <c r="F1344" s="228">
        <v>-9.9000000000000057</v>
      </c>
      <c r="G1344" s="228">
        <v>-0.6343700000000001</v>
      </c>
    </row>
    <row r="1345" spans="1:7">
      <c r="A1345" s="228" t="s">
        <v>2057</v>
      </c>
      <c r="B1345" s="228">
        <v>251.4</v>
      </c>
      <c r="C1345" s="228">
        <v>3.56637</v>
      </c>
      <c r="D1345" s="228">
        <v>336</v>
      </c>
      <c r="E1345" s="228">
        <v>4.62</v>
      </c>
      <c r="F1345" s="228">
        <v>84.6</v>
      </c>
      <c r="G1345" s="228">
        <v>1.0536300000000001</v>
      </c>
    </row>
    <row r="1346" spans="1:7">
      <c r="A1346" s="228" t="s">
        <v>2058</v>
      </c>
      <c r="B1346" s="228">
        <v>203.2</v>
      </c>
      <c r="C1346" s="228">
        <v>3.24</v>
      </c>
      <c r="D1346" s="228">
        <v>336</v>
      </c>
      <c r="E1346" s="228">
        <v>4.62</v>
      </c>
      <c r="F1346" s="228">
        <v>132.80000000000001</v>
      </c>
      <c r="G1346" s="228">
        <v>1.38</v>
      </c>
    </row>
    <row r="1347" spans="1:7">
      <c r="A1347" s="228" t="s">
        <v>2059</v>
      </c>
      <c r="B1347" s="228">
        <v>346.4</v>
      </c>
      <c r="C1347" s="228">
        <v>4.6820000000000004</v>
      </c>
      <c r="D1347" s="228">
        <v>320</v>
      </c>
      <c r="E1347" s="228">
        <v>4.32</v>
      </c>
      <c r="F1347" s="228">
        <v>-26.399999999999977</v>
      </c>
      <c r="G1347" s="228">
        <v>-0.3620000000000001</v>
      </c>
    </row>
    <row r="1348" spans="1:7">
      <c r="A1348" s="228" t="s">
        <v>2060</v>
      </c>
      <c r="B1348" s="228">
        <v>259.39999999999998</v>
      </c>
      <c r="C1348" s="228">
        <v>4.4696150000000001</v>
      </c>
      <c r="D1348" s="228">
        <v>324</v>
      </c>
      <c r="E1348" s="228">
        <v>3.96</v>
      </c>
      <c r="F1348" s="228">
        <v>64.600000000000023</v>
      </c>
      <c r="G1348" s="228">
        <v>-0.50961500000000015</v>
      </c>
    </row>
    <row r="1349" spans="1:7">
      <c r="A1349" s="228" t="s">
        <v>2061</v>
      </c>
      <c r="B1349" s="228">
        <v>225.60000000000002</v>
      </c>
      <c r="C1349" s="228">
        <v>4.3499999999999996</v>
      </c>
      <c r="D1349" s="228">
        <v>324</v>
      </c>
      <c r="E1349" s="228">
        <v>3.96</v>
      </c>
      <c r="F1349" s="228">
        <v>98.399999999999977</v>
      </c>
      <c r="G1349" s="228">
        <v>-0.38999999999999968</v>
      </c>
    </row>
    <row r="1350" spans="1:7">
      <c r="A1350" s="228" t="s">
        <v>2062</v>
      </c>
      <c r="B1350" s="228">
        <v>226.5</v>
      </c>
      <c r="C1350" s="228">
        <v>3.702</v>
      </c>
      <c r="D1350" s="228">
        <v>240</v>
      </c>
      <c r="E1350" s="228">
        <v>2.8</v>
      </c>
      <c r="F1350" s="228">
        <v>13.5</v>
      </c>
      <c r="G1350" s="228">
        <v>-0.90200000000000014</v>
      </c>
    </row>
    <row r="1351" spans="1:7">
      <c r="A1351" s="228" t="s">
        <v>2063</v>
      </c>
      <c r="B1351" s="228">
        <v>399.20000000000005</v>
      </c>
      <c r="C1351" s="228">
        <v>6.9516150000000003</v>
      </c>
      <c r="D1351" s="228">
        <v>480</v>
      </c>
      <c r="E1351" s="228">
        <v>6.48</v>
      </c>
      <c r="F1351" s="228">
        <v>80.799999999999955</v>
      </c>
      <c r="G1351" s="228">
        <v>-0.4716149999999999</v>
      </c>
    </row>
    <row r="1352" spans="1:7">
      <c r="A1352" s="228" t="s">
        <v>2064</v>
      </c>
      <c r="B1352" s="228">
        <v>429.5</v>
      </c>
      <c r="C1352" s="228">
        <v>7.4556000000000013</v>
      </c>
      <c r="D1352" s="228">
        <v>480</v>
      </c>
      <c r="E1352" s="228">
        <v>6.48</v>
      </c>
      <c r="F1352" s="228">
        <v>50.5</v>
      </c>
      <c r="G1352" s="228">
        <v>-0.97560000000000091</v>
      </c>
    </row>
    <row r="1353" spans="1:7">
      <c r="A1353" s="228" t="s">
        <v>2065</v>
      </c>
      <c r="B1353" s="228">
        <v>195</v>
      </c>
      <c r="C1353" s="228">
        <v>2.67</v>
      </c>
      <c r="D1353" s="228">
        <v>336</v>
      </c>
      <c r="E1353" s="228">
        <v>4.62</v>
      </c>
      <c r="F1353" s="228">
        <v>141</v>
      </c>
      <c r="G1353" s="228">
        <v>1.9500000000000002</v>
      </c>
    </row>
    <row r="1354" spans="1:7">
      <c r="A1354" s="228" t="s">
        <v>2066</v>
      </c>
      <c r="B1354" s="228">
        <v>131.69999999999999</v>
      </c>
      <c r="C1354" s="228">
        <v>1.9499999999999997</v>
      </c>
      <c r="D1354" s="228">
        <v>180</v>
      </c>
      <c r="E1354" s="228">
        <v>2.1</v>
      </c>
      <c r="F1354" s="228">
        <v>48.300000000000011</v>
      </c>
      <c r="G1354" s="228">
        <v>0.15000000000000036</v>
      </c>
    </row>
    <row r="1355" spans="1:7">
      <c r="A1355" s="228" t="s">
        <v>2067</v>
      </c>
      <c r="B1355" s="228">
        <v>335.6</v>
      </c>
      <c r="C1355" s="228">
        <v>4.872001</v>
      </c>
      <c r="D1355" s="228">
        <v>448</v>
      </c>
      <c r="E1355" s="228">
        <v>6.16</v>
      </c>
      <c r="F1355" s="228">
        <v>112.39999999999998</v>
      </c>
      <c r="G1355" s="228">
        <v>1.2879990000000001</v>
      </c>
    </row>
    <row r="1356" spans="1:7">
      <c r="A1356" s="228" t="s">
        <v>2068</v>
      </c>
      <c r="B1356" s="228">
        <v>131.69999999999999</v>
      </c>
      <c r="C1356" s="228">
        <v>1.9499999999999997</v>
      </c>
      <c r="D1356" s="228">
        <v>180</v>
      </c>
      <c r="E1356" s="228">
        <v>2.1</v>
      </c>
      <c r="F1356" s="228">
        <v>48.300000000000011</v>
      </c>
      <c r="G1356" s="228">
        <v>0.15000000000000036</v>
      </c>
    </row>
    <row r="1357" spans="1:7">
      <c r="A1357" s="228" t="s">
        <v>2069</v>
      </c>
      <c r="B1357" s="228">
        <v>245</v>
      </c>
      <c r="C1357" s="228">
        <v>2.0634999999999999</v>
      </c>
      <c r="D1357" s="228">
        <v>180</v>
      </c>
      <c r="E1357" s="228">
        <v>2.1</v>
      </c>
      <c r="F1357" s="228">
        <v>-65</v>
      </c>
      <c r="G1357" s="228">
        <v>3.6500000000000199E-2</v>
      </c>
    </row>
    <row r="1358" spans="1:7">
      <c r="A1358" s="228" t="s">
        <v>2070</v>
      </c>
      <c r="B1358" s="228">
        <v>293.10000000000002</v>
      </c>
      <c r="C1358" s="228">
        <v>4.33</v>
      </c>
      <c r="D1358" s="228">
        <v>336</v>
      </c>
      <c r="E1358" s="228">
        <v>4.62</v>
      </c>
      <c r="F1358" s="228">
        <v>42.899999999999977</v>
      </c>
      <c r="G1358" s="228">
        <v>0.29000000000000004</v>
      </c>
    </row>
    <row r="1359" spans="1:7">
      <c r="A1359" s="228" t="s">
        <v>2071</v>
      </c>
      <c r="B1359" s="228">
        <v>406.9</v>
      </c>
      <c r="C1359" s="228">
        <v>6.1920000000000002</v>
      </c>
      <c r="D1359" s="228">
        <v>480</v>
      </c>
      <c r="E1359" s="228">
        <v>6.48</v>
      </c>
      <c r="F1359" s="228">
        <v>73.100000000000023</v>
      </c>
      <c r="G1359" s="228">
        <v>0.28800000000000026</v>
      </c>
    </row>
    <row r="1360" spans="1:7">
      <c r="A1360" s="228" t="s">
        <v>2072</v>
      </c>
      <c r="B1360" s="228">
        <v>377.2</v>
      </c>
      <c r="C1360" s="228">
        <v>6.7299999999999995</v>
      </c>
      <c r="D1360" s="228">
        <v>324</v>
      </c>
      <c r="E1360" s="228">
        <v>3.96</v>
      </c>
      <c r="F1360" s="228">
        <v>-53.199999999999989</v>
      </c>
      <c r="G1360" s="228">
        <v>-2.7699999999999996</v>
      </c>
    </row>
    <row r="1361" spans="1:7">
      <c r="A1361" s="228" t="s">
        <v>2073</v>
      </c>
      <c r="B1361" s="228">
        <v>380.2</v>
      </c>
      <c r="C1361" s="228">
        <v>6.2412800000000015</v>
      </c>
      <c r="D1361" s="228">
        <v>480</v>
      </c>
      <c r="E1361" s="228">
        <v>6.48</v>
      </c>
      <c r="F1361" s="228">
        <v>99.800000000000011</v>
      </c>
      <c r="G1361" s="228">
        <v>0.23871999999999893</v>
      </c>
    </row>
    <row r="1362" spans="1:7">
      <c r="A1362" s="228" t="s">
        <v>2074</v>
      </c>
      <c r="B1362" s="228">
        <v>252.3</v>
      </c>
      <c r="C1362" s="228">
        <v>3.9099999999999997</v>
      </c>
      <c r="D1362" s="228">
        <v>324</v>
      </c>
      <c r="E1362" s="228">
        <v>3.96</v>
      </c>
      <c r="F1362" s="228">
        <v>71.699999999999989</v>
      </c>
      <c r="G1362" s="228">
        <v>5.0000000000000266E-2</v>
      </c>
    </row>
    <row r="1363" spans="1:7">
      <c r="A1363" s="228" t="s">
        <v>2075</v>
      </c>
      <c r="B1363" s="228">
        <v>356</v>
      </c>
      <c r="C1363" s="228">
        <v>5.112000000000001</v>
      </c>
      <c r="D1363" s="228">
        <v>224</v>
      </c>
      <c r="E1363" s="228">
        <v>3.08</v>
      </c>
      <c r="F1363" s="228">
        <v>-132</v>
      </c>
      <c r="G1363" s="228">
        <v>-2.0320000000000009</v>
      </c>
    </row>
    <row r="1364" spans="1:7">
      <c r="A1364" s="228" t="s">
        <v>2076</v>
      </c>
      <c r="B1364" s="228">
        <v>457.5</v>
      </c>
      <c r="C1364" s="228">
        <v>6.8465600000000002</v>
      </c>
      <c r="D1364" s="228">
        <v>336</v>
      </c>
      <c r="E1364" s="228">
        <v>4.62</v>
      </c>
      <c r="F1364" s="228">
        <v>-121.5</v>
      </c>
      <c r="G1364" s="228">
        <v>-2.2265600000000001</v>
      </c>
    </row>
    <row r="1365" spans="1:7">
      <c r="A1365" s="228" t="s">
        <v>2077</v>
      </c>
      <c r="B1365" s="228">
        <v>160</v>
      </c>
      <c r="C1365" s="228">
        <v>2.5032049999999999</v>
      </c>
      <c r="D1365" s="228">
        <v>180</v>
      </c>
      <c r="E1365" s="228">
        <v>2.1</v>
      </c>
      <c r="F1365" s="228">
        <v>20</v>
      </c>
      <c r="G1365" s="228">
        <v>-0.40320499999999981</v>
      </c>
    </row>
    <row r="1366" spans="1:7">
      <c r="A1366" s="228" t="s">
        <v>2078</v>
      </c>
      <c r="B1366" s="228">
        <v>236.7</v>
      </c>
      <c r="C1366" s="228">
        <v>3.8099999999999992</v>
      </c>
      <c r="D1366" s="228">
        <v>324</v>
      </c>
      <c r="E1366" s="228">
        <v>3.96</v>
      </c>
      <c r="F1366" s="228">
        <v>87.300000000000011</v>
      </c>
      <c r="G1366" s="228">
        <v>0.1500000000000008</v>
      </c>
    </row>
    <row r="1367" spans="1:7">
      <c r="A1367" s="228" t="s">
        <v>2079</v>
      </c>
      <c r="B1367" s="228">
        <v>624.40000000000009</v>
      </c>
      <c r="C1367" s="228">
        <v>9.863999999999999</v>
      </c>
      <c r="D1367" s="228">
        <v>640</v>
      </c>
      <c r="E1367" s="228">
        <v>8.64</v>
      </c>
      <c r="F1367" s="228">
        <v>15.599999999999909</v>
      </c>
      <c r="G1367" s="228">
        <v>-1.2239999999999984</v>
      </c>
    </row>
    <row r="1368" spans="1:7">
      <c r="A1368" s="228" t="s">
        <v>2080</v>
      </c>
      <c r="B1368" s="228">
        <v>446</v>
      </c>
      <c r="C1368" s="228">
        <v>7.058796000000001</v>
      </c>
      <c r="D1368" s="228">
        <v>336</v>
      </c>
      <c r="E1368" s="228">
        <v>4.62</v>
      </c>
      <c r="F1368" s="228">
        <v>-110</v>
      </c>
      <c r="G1368" s="228">
        <v>-2.4387960000000009</v>
      </c>
    </row>
    <row r="1369" spans="1:7">
      <c r="A1369" s="228" t="s">
        <v>2081</v>
      </c>
      <c r="B1369" s="228">
        <v>459.8</v>
      </c>
      <c r="C1369" s="228">
        <v>7.0316150000000004</v>
      </c>
      <c r="D1369" s="228">
        <v>480</v>
      </c>
      <c r="E1369" s="228">
        <v>6.48</v>
      </c>
      <c r="F1369" s="228">
        <v>20.199999999999989</v>
      </c>
      <c r="G1369" s="228">
        <v>-0.55161499999999997</v>
      </c>
    </row>
    <row r="1370" spans="1:7">
      <c r="A1370" s="228" t="s">
        <v>2082</v>
      </c>
      <c r="B1370" s="228">
        <v>226</v>
      </c>
      <c r="C1370" s="228">
        <v>2.6104659999999997</v>
      </c>
      <c r="D1370" s="228">
        <v>180</v>
      </c>
      <c r="E1370" s="228">
        <v>2.1</v>
      </c>
      <c r="F1370" s="228">
        <v>-46</v>
      </c>
      <c r="G1370" s="228">
        <v>-0.51046599999999964</v>
      </c>
    </row>
    <row r="1371" spans="1:7">
      <c r="A1371" s="228" t="s">
        <v>2083</v>
      </c>
      <c r="B1371" s="228">
        <v>349.8</v>
      </c>
      <c r="C1371" s="228">
        <v>5.160000000000001</v>
      </c>
      <c r="D1371" s="228">
        <v>324</v>
      </c>
      <c r="E1371" s="228">
        <v>3.96</v>
      </c>
      <c r="F1371" s="228">
        <v>-25.800000000000011</v>
      </c>
      <c r="G1371" s="228">
        <v>-1.2000000000000011</v>
      </c>
    </row>
    <row r="1372" spans="1:7">
      <c r="A1372" s="228" t="s">
        <v>2084</v>
      </c>
      <c r="B1372" s="228">
        <v>809.5</v>
      </c>
      <c r="C1372" s="228">
        <v>13.004164999999999</v>
      </c>
      <c r="D1372" s="228">
        <v>480</v>
      </c>
      <c r="E1372" s="228">
        <v>6.48</v>
      </c>
      <c r="F1372" s="228">
        <v>-329.5</v>
      </c>
      <c r="G1372" s="228">
        <v>-6.5241649999999982</v>
      </c>
    </row>
    <row r="1373" spans="1:7">
      <c r="A1373" s="228" t="s">
        <v>2085</v>
      </c>
      <c r="B1373" s="228">
        <v>151.9</v>
      </c>
      <c r="C1373" s="228">
        <v>2.2000000000000002</v>
      </c>
      <c r="D1373" s="228">
        <v>180</v>
      </c>
      <c r="E1373" s="228">
        <v>2.1</v>
      </c>
      <c r="F1373" s="228">
        <v>28.099999999999994</v>
      </c>
      <c r="G1373" s="228">
        <v>-0.10000000000000009</v>
      </c>
    </row>
    <row r="1374" spans="1:7">
      <c r="A1374" s="228" t="s">
        <v>2086</v>
      </c>
      <c r="B1374" s="228">
        <v>677.5</v>
      </c>
      <c r="C1374" s="228">
        <v>10.541999999999998</v>
      </c>
      <c r="D1374" s="228">
        <v>480</v>
      </c>
      <c r="E1374" s="228">
        <v>6.48</v>
      </c>
      <c r="F1374" s="228">
        <v>-197.5</v>
      </c>
      <c r="G1374" s="228">
        <v>-4.0619999999999976</v>
      </c>
    </row>
    <row r="1375" spans="1:7">
      <c r="A1375" s="228" t="s">
        <v>2087</v>
      </c>
      <c r="B1375" s="228">
        <v>723.5</v>
      </c>
      <c r="C1375" s="228">
        <v>12.549561000000001</v>
      </c>
      <c r="D1375" s="228">
        <v>480</v>
      </c>
      <c r="E1375" s="228">
        <v>6.48</v>
      </c>
      <c r="F1375" s="228">
        <v>-243.5</v>
      </c>
      <c r="G1375" s="228">
        <v>-6.0695610000000002</v>
      </c>
    </row>
    <row r="1376" spans="1:7">
      <c r="A1376" s="228" t="s">
        <v>2088</v>
      </c>
      <c r="B1376" s="228">
        <v>434.5</v>
      </c>
      <c r="C1376" s="228">
        <v>6.2220000000000013</v>
      </c>
      <c r="D1376" s="228">
        <v>480</v>
      </c>
      <c r="E1376" s="228">
        <v>6.48</v>
      </c>
      <c r="F1376" s="228">
        <v>45.5</v>
      </c>
      <c r="G1376" s="228">
        <v>0.25799999999999912</v>
      </c>
    </row>
    <row r="1377" spans="1:7">
      <c r="A1377" s="228" t="s">
        <v>2089</v>
      </c>
      <c r="B1377" s="228">
        <v>927</v>
      </c>
      <c r="C1377" s="228">
        <v>12.306965</v>
      </c>
      <c r="D1377" s="228">
        <v>480</v>
      </c>
      <c r="E1377" s="228">
        <v>6.48</v>
      </c>
      <c r="F1377" s="228">
        <v>-447</v>
      </c>
      <c r="G1377" s="228">
        <v>-5.8269649999999995</v>
      </c>
    </row>
    <row r="1378" spans="1:7">
      <c r="A1378" s="228" t="s">
        <v>2090</v>
      </c>
      <c r="B1378" s="228">
        <v>735.5</v>
      </c>
      <c r="C1378" s="228">
        <v>10.833907999999999</v>
      </c>
      <c r="D1378" s="228">
        <v>480</v>
      </c>
      <c r="E1378" s="228">
        <v>6.48</v>
      </c>
      <c r="F1378" s="228">
        <v>-255.5</v>
      </c>
      <c r="G1378" s="228">
        <v>-4.3539079999999988</v>
      </c>
    </row>
    <row r="1379" spans="1:7">
      <c r="A1379" s="228" t="s">
        <v>2091</v>
      </c>
      <c r="B1379" s="228">
        <v>668.5</v>
      </c>
      <c r="C1379" s="228">
        <v>9.8963020000000004</v>
      </c>
      <c r="D1379" s="228">
        <v>480</v>
      </c>
      <c r="E1379" s="228">
        <v>6.48</v>
      </c>
      <c r="F1379" s="228">
        <v>-188.5</v>
      </c>
      <c r="G1379" s="228">
        <v>-3.4163019999999999</v>
      </c>
    </row>
    <row r="1380" spans="1:7">
      <c r="A1380" s="228" t="s">
        <v>2092</v>
      </c>
      <c r="B1380" s="228">
        <v>433.5</v>
      </c>
      <c r="C1380" s="228">
        <v>6.1080200000000007</v>
      </c>
      <c r="D1380" s="228">
        <v>480</v>
      </c>
      <c r="E1380" s="228">
        <v>6.48</v>
      </c>
      <c r="F1380" s="228">
        <v>46.5</v>
      </c>
      <c r="G1380" s="228">
        <v>0.37197999999999976</v>
      </c>
    </row>
    <row r="1381" spans="1:7">
      <c r="A1381" s="228" t="s">
        <v>2093</v>
      </c>
      <c r="B1381" s="228">
        <v>488.1</v>
      </c>
      <c r="C1381" s="228">
        <v>7.1644560000000004</v>
      </c>
      <c r="D1381" s="228">
        <v>480</v>
      </c>
      <c r="E1381" s="228">
        <v>6.48</v>
      </c>
      <c r="F1381" s="228">
        <v>-8.1000000000000227</v>
      </c>
      <c r="G1381" s="228">
        <v>-0.68445599999999995</v>
      </c>
    </row>
    <row r="1382" spans="1:7">
      <c r="A1382" s="228" t="s">
        <v>2094</v>
      </c>
      <c r="B1382" s="228">
        <v>820</v>
      </c>
      <c r="C1382" s="228">
        <v>13.506366999999999</v>
      </c>
      <c r="D1382" s="228">
        <v>480</v>
      </c>
      <c r="E1382" s="228">
        <v>6.48</v>
      </c>
      <c r="F1382" s="228">
        <v>-340</v>
      </c>
      <c r="G1382" s="228">
        <v>-7.0263669999999987</v>
      </c>
    </row>
    <row r="1383" spans="1:7">
      <c r="A1383" s="228" t="s">
        <v>2095</v>
      </c>
      <c r="B1383" s="228">
        <v>367.1</v>
      </c>
      <c r="C1383" s="228">
        <v>6.413615000000001</v>
      </c>
      <c r="D1383" s="228">
        <v>480</v>
      </c>
      <c r="E1383" s="228">
        <v>6.48</v>
      </c>
      <c r="F1383" s="228">
        <v>112.89999999999998</v>
      </c>
      <c r="G1383" s="228">
        <v>6.6384999999999472E-2</v>
      </c>
    </row>
    <row r="1384" spans="1:7">
      <c r="A1384" s="228" t="s">
        <v>2096</v>
      </c>
      <c r="B1384" s="228">
        <v>510.4</v>
      </c>
      <c r="C1384" s="228">
        <v>7.8618960000000007</v>
      </c>
      <c r="D1384" s="228">
        <v>480</v>
      </c>
      <c r="E1384" s="228">
        <v>6.48</v>
      </c>
      <c r="F1384" s="228">
        <v>-30.399999999999977</v>
      </c>
      <c r="G1384" s="228">
        <v>-1.3818960000000002</v>
      </c>
    </row>
    <row r="1385" spans="1:7">
      <c r="A1385" s="228" t="s">
        <v>2097</v>
      </c>
      <c r="B1385" s="228">
        <v>387</v>
      </c>
      <c r="C1385" s="228">
        <v>5.8570150000000005</v>
      </c>
      <c r="D1385" s="228">
        <v>480</v>
      </c>
      <c r="E1385" s="228">
        <v>6.48</v>
      </c>
      <c r="F1385" s="228">
        <v>93</v>
      </c>
      <c r="G1385" s="228">
        <v>0.6229849999999999</v>
      </c>
    </row>
    <row r="1386" spans="1:7">
      <c r="A1386" s="228" t="s">
        <v>2098</v>
      </c>
      <c r="B1386" s="228">
        <v>436.2</v>
      </c>
      <c r="C1386" s="228">
        <v>6.0167639999999993</v>
      </c>
      <c r="D1386" s="228">
        <v>480</v>
      </c>
      <c r="E1386" s="228">
        <v>6.48</v>
      </c>
      <c r="F1386" s="228">
        <v>43.800000000000011</v>
      </c>
      <c r="G1386" s="228">
        <v>0.46323600000000109</v>
      </c>
    </row>
    <row r="1387" spans="1:7">
      <c r="A1387" s="228" t="s">
        <v>2099</v>
      </c>
      <c r="B1387" s="228">
        <v>419.9</v>
      </c>
      <c r="C1387" s="228">
        <v>6.399184</v>
      </c>
      <c r="D1387" s="228">
        <v>480</v>
      </c>
      <c r="E1387" s="228">
        <v>6.48</v>
      </c>
      <c r="F1387" s="228">
        <v>60.100000000000023</v>
      </c>
      <c r="G1387" s="228">
        <v>8.0816000000000443E-2</v>
      </c>
    </row>
    <row r="1388" spans="1:7">
      <c r="A1388" s="228" t="s">
        <v>2100</v>
      </c>
      <c r="B1388" s="228">
        <v>410</v>
      </c>
      <c r="C1388" s="228">
        <v>7.120000000000001</v>
      </c>
      <c r="D1388" s="228">
        <v>324</v>
      </c>
      <c r="E1388" s="228">
        <v>3.96</v>
      </c>
      <c r="F1388" s="228">
        <v>-86</v>
      </c>
      <c r="G1388" s="228">
        <v>-3.160000000000001</v>
      </c>
    </row>
    <row r="1389" spans="1:7">
      <c r="A1389" s="228" t="s">
        <v>2101</v>
      </c>
      <c r="B1389" s="228">
        <v>209.9</v>
      </c>
      <c r="C1389" s="228">
        <v>3.6199999999999997</v>
      </c>
      <c r="D1389" s="228">
        <v>480</v>
      </c>
      <c r="E1389" s="228">
        <v>6.48</v>
      </c>
      <c r="F1389" s="228">
        <v>270.10000000000002</v>
      </c>
      <c r="G1389" s="228">
        <v>2.8600000000000008</v>
      </c>
    </row>
    <row r="1390" spans="1:7">
      <c r="A1390" s="228" t="s">
        <v>2102</v>
      </c>
      <c r="B1390" s="228">
        <v>156</v>
      </c>
      <c r="C1390" s="228">
        <v>2.3386380000000004</v>
      </c>
      <c r="D1390" s="228">
        <v>224</v>
      </c>
      <c r="E1390" s="228">
        <v>3.08</v>
      </c>
      <c r="F1390" s="228">
        <v>68</v>
      </c>
      <c r="G1390" s="228">
        <v>0.74136199999999963</v>
      </c>
    </row>
    <row r="1391" spans="1:7">
      <c r="A1391" s="228" t="s">
        <v>2103</v>
      </c>
      <c r="B1391" s="228">
        <v>338.5</v>
      </c>
      <c r="C1391" s="228">
        <v>6.78</v>
      </c>
      <c r="D1391" s="228">
        <v>480</v>
      </c>
      <c r="E1391" s="228">
        <v>6.48</v>
      </c>
      <c r="F1391" s="228">
        <v>141.5</v>
      </c>
      <c r="G1391" s="228">
        <v>-0.29999999999999982</v>
      </c>
    </row>
    <row r="1392" spans="1:7">
      <c r="A1392" s="228" t="s">
        <v>2104</v>
      </c>
      <c r="B1392" s="228">
        <v>246</v>
      </c>
      <c r="C1392" s="228">
        <v>2.94</v>
      </c>
      <c r="D1392" s="228">
        <v>324</v>
      </c>
      <c r="E1392" s="228">
        <v>3.96</v>
      </c>
      <c r="F1392" s="228">
        <v>78</v>
      </c>
      <c r="G1392" s="228">
        <v>1.02</v>
      </c>
    </row>
    <row r="1393" spans="1:7">
      <c r="A1393" s="228" t="s">
        <v>2105</v>
      </c>
      <c r="B1393" s="228">
        <v>634.20000000000005</v>
      </c>
      <c r="C1393" s="228">
        <v>10.832465000000001</v>
      </c>
      <c r="D1393" s="228">
        <v>480</v>
      </c>
      <c r="E1393" s="228">
        <v>6.48</v>
      </c>
      <c r="F1393" s="228">
        <v>-154.20000000000005</v>
      </c>
      <c r="G1393" s="228">
        <v>-4.3524650000000005</v>
      </c>
    </row>
    <row r="1394" spans="1:7">
      <c r="A1394" s="228" t="s">
        <v>2106</v>
      </c>
      <c r="B1394" s="228">
        <v>426.2</v>
      </c>
      <c r="C1394" s="228">
        <v>7.2000000000000011</v>
      </c>
      <c r="D1394" s="228">
        <v>180</v>
      </c>
      <c r="E1394" s="228">
        <v>2.1</v>
      </c>
      <c r="F1394" s="228">
        <v>-246.2</v>
      </c>
      <c r="G1394" s="228">
        <v>-5.1000000000000014</v>
      </c>
    </row>
    <row r="1395" spans="1:7">
      <c r="A1395" s="228" t="s">
        <v>2107</v>
      </c>
      <c r="B1395" s="228">
        <v>775.1</v>
      </c>
      <c r="C1395" s="228">
        <v>12.024559999999997</v>
      </c>
      <c r="D1395" s="228">
        <v>640</v>
      </c>
      <c r="E1395" s="228">
        <v>8.64</v>
      </c>
      <c r="F1395" s="228">
        <v>-135.10000000000002</v>
      </c>
      <c r="G1395" s="228">
        <v>-3.3845599999999969</v>
      </c>
    </row>
    <row r="1396" spans="1:7">
      <c r="A1396" s="228" t="s">
        <v>2108</v>
      </c>
      <c r="B1396" s="228">
        <v>429</v>
      </c>
      <c r="C1396" s="228">
        <v>7.7268050000000006</v>
      </c>
      <c r="D1396" s="228">
        <v>324</v>
      </c>
      <c r="E1396" s="228">
        <v>3.96</v>
      </c>
      <c r="F1396" s="228">
        <v>-105</v>
      </c>
      <c r="G1396" s="228">
        <v>-3.7668050000000006</v>
      </c>
    </row>
    <row r="1397" spans="1:7">
      <c r="A1397" s="228" t="s">
        <v>2109</v>
      </c>
      <c r="B1397" s="228">
        <v>799.40000000000009</v>
      </c>
      <c r="C1397" s="228">
        <v>13.403614999999999</v>
      </c>
      <c r="D1397" s="228">
        <v>480</v>
      </c>
      <c r="E1397" s="228">
        <v>6.48</v>
      </c>
      <c r="F1397" s="228">
        <v>-319.40000000000009</v>
      </c>
      <c r="G1397" s="228">
        <v>-6.9236149999999981</v>
      </c>
    </row>
    <row r="1398" spans="1:7">
      <c r="A1398" s="228" t="s">
        <v>2110</v>
      </c>
      <c r="B1398" s="228">
        <v>418.8</v>
      </c>
      <c r="C1398" s="228">
        <v>7.5200000000000005</v>
      </c>
      <c r="D1398" s="228">
        <v>324</v>
      </c>
      <c r="E1398" s="228">
        <v>3.96</v>
      </c>
      <c r="F1398" s="228">
        <v>-94.800000000000011</v>
      </c>
      <c r="G1398" s="228">
        <v>-3.5600000000000005</v>
      </c>
    </row>
    <row r="1399" spans="1:7">
      <c r="A1399" s="228" t="s">
        <v>2111</v>
      </c>
      <c r="B1399" s="228">
        <v>414.3</v>
      </c>
      <c r="C1399" s="228">
        <v>7.8736000000000006</v>
      </c>
      <c r="D1399" s="228">
        <v>480</v>
      </c>
      <c r="E1399" s="228">
        <v>6.48</v>
      </c>
      <c r="F1399" s="228">
        <v>65.699999999999989</v>
      </c>
      <c r="G1399" s="228">
        <v>-1.3936000000000002</v>
      </c>
    </row>
    <row r="1400" spans="1:7">
      <c r="A1400" s="228" t="s">
        <v>2112</v>
      </c>
      <c r="B1400" s="228">
        <v>136</v>
      </c>
      <c r="C1400" s="228">
        <v>2.12</v>
      </c>
      <c r="D1400" s="228">
        <v>180</v>
      </c>
      <c r="E1400" s="228">
        <v>2.1</v>
      </c>
      <c r="F1400" s="228">
        <v>44</v>
      </c>
      <c r="G1400" s="228">
        <v>-2.0000000000000018E-2</v>
      </c>
    </row>
    <row r="1401" spans="1:7">
      <c r="A1401" s="228" t="s">
        <v>2113</v>
      </c>
      <c r="B1401" s="228">
        <v>392</v>
      </c>
      <c r="C1401" s="228">
        <v>6.78</v>
      </c>
      <c r="D1401" s="228">
        <v>324</v>
      </c>
      <c r="E1401" s="228">
        <v>3.96</v>
      </c>
      <c r="F1401" s="228">
        <v>-68</v>
      </c>
      <c r="G1401" s="228">
        <v>-2.8200000000000003</v>
      </c>
    </row>
    <row r="1402" spans="1:7">
      <c r="A1402" s="228" t="s">
        <v>2114</v>
      </c>
      <c r="B1402" s="228">
        <v>308.60000000000002</v>
      </c>
      <c r="C1402" s="228">
        <v>5.01</v>
      </c>
      <c r="D1402" s="228">
        <v>324</v>
      </c>
      <c r="E1402" s="228">
        <v>3.96</v>
      </c>
      <c r="F1402" s="228">
        <v>15.399999999999977</v>
      </c>
      <c r="G1402" s="228">
        <v>-1.0499999999999998</v>
      </c>
    </row>
    <row r="1403" spans="1:7">
      <c r="A1403" s="228" t="s">
        <v>2115</v>
      </c>
      <c r="B1403" s="228">
        <v>795</v>
      </c>
      <c r="C1403" s="228">
        <v>12.134109999999996</v>
      </c>
      <c r="D1403" s="228">
        <v>480</v>
      </c>
      <c r="E1403" s="228">
        <v>6.48</v>
      </c>
      <c r="F1403" s="228">
        <v>-315</v>
      </c>
      <c r="G1403" s="228">
        <v>-5.6541099999999958</v>
      </c>
    </row>
    <row r="1404" spans="1:7">
      <c r="A1404" s="228" t="s">
        <v>2116</v>
      </c>
      <c r="B1404" s="228">
        <v>700.6</v>
      </c>
      <c r="C1404" s="228">
        <v>11.3812</v>
      </c>
      <c r="D1404" s="228">
        <v>336</v>
      </c>
      <c r="E1404" s="228">
        <v>4.62</v>
      </c>
      <c r="F1404" s="228">
        <v>-364.6</v>
      </c>
      <c r="G1404" s="228">
        <v>-6.7611999999999997</v>
      </c>
    </row>
    <row r="1405" spans="1:7">
      <c r="A1405" s="228" t="s">
        <v>2117</v>
      </c>
      <c r="B1405" s="228">
        <v>335</v>
      </c>
      <c r="C1405" s="228">
        <v>5.549615000000002</v>
      </c>
      <c r="D1405" s="228">
        <v>324</v>
      </c>
      <c r="E1405" s="228">
        <v>3.96</v>
      </c>
      <c r="F1405" s="228">
        <v>-11</v>
      </c>
      <c r="G1405" s="228">
        <v>-1.589615000000002</v>
      </c>
    </row>
    <row r="1406" spans="1:7">
      <c r="A1406" s="228" t="s">
        <v>2118</v>
      </c>
      <c r="B1406" s="228">
        <v>482.5</v>
      </c>
      <c r="C1406" s="228">
        <v>8.23</v>
      </c>
      <c r="D1406" s="228">
        <v>480</v>
      </c>
      <c r="E1406" s="228">
        <v>6.48</v>
      </c>
      <c r="F1406" s="228">
        <v>-2.5</v>
      </c>
      <c r="G1406" s="228">
        <v>-1.75</v>
      </c>
    </row>
    <row r="1407" spans="1:7">
      <c r="A1407" s="228" t="s">
        <v>2119</v>
      </c>
      <c r="B1407" s="228">
        <v>522.5</v>
      </c>
      <c r="C1407" s="228">
        <v>9.4899999999999984</v>
      </c>
      <c r="D1407" s="228">
        <v>480</v>
      </c>
      <c r="E1407" s="228">
        <v>6.48</v>
      </c>
      <c r="F1407" s="228">
        <v>-42.5</v>
      </c>
      <c r="G1407" s="228">
        <v>-3.009999999999998</v>
      </c>
    </row>
    <row r="1408" spans="1:7">
      <c r="A1408" s="228" t="s">
        <v>2120</v>
      </c>
      <c r="B1408" s="228">
        <v>772.2</v>
      </c>
      <c r="C1408" s="228">
        <v>12.700411000000001</v>
      </c>
      <c r="D1408" s="228">
        <v>480</v>
      </c>
      <c r="E1408" s="228">
        <v>6.48</v>
      </c>
      <c r="F1408" s="228">
        <v>-292.20000000000005</v>
      </c>
      <c r="G1408" s="228">
        <v>-6.2204110000000004</v>
      </c>
    </row>
    <row r="1409" spans="1:7">
      <c r="A1409" s="228" t="s">
        <v>2121</v>
      </c>
      <c r="B1409" s="228">
        <v>283.3</v>
      </c>
      <c r="C1409" s="228">
        <v>4.2663019999999996</v>
      </c>
      <c r="D1409" s="228">
        <v>324</v>
      </c>
      <c r="E1409" s="228">
        <v>3.96</v>
      </c>
      <c r="F1409" s="228">
        <v>40.699999999999989</v>
      </c>
      <c r="G1409" s="228">
        <v>-0.30630199999999963</v>
      </c>
    </row>
    <row r="1410" spans="1:7">
      <c r="A1410" s="228" t="s">
        <v>2122</v>
      </c>
      <c r="B1410" s="228">
        <v>377</v>
      </c>
      <c r="C1410" s="228">
        <v>6.816796000000001</v>
      </c>
      <c r="D1410" s="228">
        <v>324</v>
      </c>
      <c r="E1410" s="228">
        <v>3.96</v>
      </c>
      <c r="F1410" s="228">
        <v>-53</v>
      </c>
      <c r="G1410" s="228">
        <v>-2.856796000000001</v>
      </c>
    </row>
    <row r="1411" spans="1:7">
      <c r="A1411" s="228" t="s">
        <v>2123</v>
      </c>
      <c r="B1411" s="228">
        <v>438.5</v>
      </c>
      <c r="C1411" s="228">
        <v>6.1167640000000008</v>
      </c>
      <c r="D1411" s="228">
        <v>324</v>
      </c>
      <c r="E1411" s="228">
        <v>3.96</v>
      </c>
      <c r="F1411" s="228">
        <v>-114.5</v>
      </c>
      <c r="G1411" s="228">
        <v>-2.1567640000000008</v>
      </c>
    </row>
    <row r="1412" spans="1:7">
      <c r="A1412" s="228" t="s">
        <v>2124</v>
      </c>
      <c r="B1412" s="228">
        <v>578.79999999999995</v>
      </c>
      <c r="C1412" s="228">
        <v>9.1539999999999999</v>
      </c>
      <c r="D1412" s="228">
        <v>336</v>
      </c>
      <c r="E1412" s="228">
        <v>4.62</v>
      </c>
      <c r="F1412" s="228">
        <v>-242.79999999999995</v>
      </c>
      <c r="G1412" s="228">
        <v>-4.5339999999999998</v>
      </c>
    </row>
    <row r="1413" spans="1:7">
      <c r="A1413" s="228" t="s">
        <v>2125</v>
      </c>
      <c r="B1413" s="228">
        <v>389.4</v>
      </c>
      <c r="C1413" s="228">
        <v>5.3299999999999992</v>
      </c>
      <c r="D1413" s="228">
        <v>480</v>
      </c>
      <c r="E1413" s="228">
        <v>6.48</v>
      </c>
      <c r="F1413" s="228">
        <v>90.600000000000023</v>
      </c>
      <c r="G1413" s="228">
        <v>1.1500000000000012</v>
      </c>
    </row>
    <row r="1414" spans="1:7">
      <c r="A1414" s="228" t="s">
        <v>2126</v>
      </c>
      <c r="B1414" s="228">
        <v>447</v>
      </c>
      <c r="C1414" s="228">
        <v>6.6472800000000003</v>
      </c>
      <c r="D1414" s="228">
        <v>336</v>
      </c>
      <c r="E1414" s="228">
        <v>4.62</v>
      </c>
      <c r="F1414" s="228">
        <v>-111</v>
      </c>
      <c r="G1414" s="228">
        <v>-2.0272800000000002</v>
      </c>
    </row>
    <row r="1415" spans="1:7">
      <c r="A1415" s="228" t="s">
        <v>2127</v>
      </c>
      <c r="B1415" s="228">
        <v>476.7</v>
      </c>
      <c r="C1415" s="228">
        <v>7.23</v>
      </c>
      <c r="D1415" s="228">
        <v>336</v>
      </c>
      <c r="E1415" s="228">
        <v>4.62</v>
      </c>
      <c r="F1415" s="228">
        <v>-140.69999999999999</v>
      </c>
      <c r="G1415" s="228">
        <v>-2.6100000000000003</v>
      </c>
    </row>
    <row r="1416" spans="1:7">
      <c r="A1416" s="228" t="s">
        <v>2128</v>
      </c>
      <c r="B1416" s="228">
        <v>268.60000000000002</v>
      </c>
      <c r="C1416" s="228">
        <v>3.9851509999999997</v>
      </c>
      <c r="D1416" s="228">
        <v>336</v>
      </c>
      <c r="E1416" s="228">
        <v>4.62</v>
      </c>
      <c r="F1416" s="228">
        <v>67.399999999999977</v>
      </c>
      <c r="G1416" s="228">
        <v>0.63484900000000044</v>
      </c>
    </row>
    <row r="1417" spans="1:7">
      <c r="A1417" s="228" t="s">
        <v>2129</v>
      </c>
      <c r="B1417" s="228">
        <v>464.6</v>
      </c>
      <c r="C1417" s="228">
        <v>7.8520000000000003</v>
      </c>
      <c r="D1417" s="228">
        <v>480</v>
      </c>
      <c r="E1417" s="228">
        <v>6.48</v>
      </c>
      <c r="F1417" s="228">
        <v>15.399999999999977</v>
      </c>
      <c r="G1417" s="228">
        <v>-1.3719999999999999</v>
      </c>
    </row>
    <row r="1418" spans="1:7">
      <c r="A1418" s="228" t="s">
        <v>2130</v>
      </c>
      <c r="B1418" s="228">
        <v>455.2</v>
      </c>
      <c r="C1418" s="228">
        <v>7.8719999999999999</v>
      </c>
      <c r="D1418" s="228">
        <v>480</v>
      </c>
      <c r="E1418" s="228">
        <v>6.48</v>
      </c>
      <c r="F1418" s="228">
        <v>24.800000000000011</v>
      </c>
      <c r="G1418" s="228">
        <v>-1.3919999999999995</v>
      </c>
    </row>
    <row r="1419" spans="1:7">
      <c r="A1419" s="228" t="s">
        <v>2131</v>
      </c>
      <c r="B1419" s="228">
        <v>620.4</v>
      </c>
      <c r="C1419" s="228">
        <v>9.4702279999999988</v>
      </c>
      <c r="D1419" s="228">
        <v>480</v>
      </c>
      <c r="E1419" s="228">
        <v>6.48</v>
      </c>
      <c r="F1419" s="228">
        <v>-140.39999999999998</v>
      </c>
      <c r="G1419" s="228">
        <v>-2.9902279999999983</v>
      </c>
    </row>
    <row r="1420" spans="1:7">
      <c r="A1420" s="228" t="s">
        <v>2132</v>
      </c>
      <c r="B1420" s="228">
        <v>761.9</v>
      </c>
      <c r="C1420" s="228">
        <v>12.250614999999998</v>
      </c>
      <c r="D1420" s="228">
        <v>480</v>
      </c>
      <c r="E1420" s="228">
        <v>6.48</v>
      </c>
      <c r="F1420" s="228">
        <v>-281.89999999999998</v>
      </c>
      <c r="G1420" s="228">
        <v>-5.7706149999999976</v>
      </c>
    </row>
    <row r="1421" spans="1:7">
      <c r="A1421" s="228" t="s">
        <v>2133</v>
      </c>
      <c r="B1421" s="228">
        <v>425.8</v>
      </c>
      <c r="C1421" s="228">
        <v>6.3216150000000004</v>
      </c>
      <c r="D1421" s="228">
        <v>640</v>
      </c>
      <c r="E1421" s="228">
        <v>8.64</v>
      </c>
      <c r="F1421" s="228">
        <v>214.2</v>
      </c>
      <c r="G1421" s="228">
        <v>2.3183850000000001</v>
      </c>
    </row>
    <row r="1422" spans="1:7">
      <c r="A1422" s="228" t="s">
        <v>2134</v>
      </c>
      <c r="B1422" s="228">
        <v>675</v>
      </c>
      <c r="C1422" s="228">
        <v>10.561999999999999</v>
      </c>
      <c r="D1422" s="228">
        <v>480</v>
      </c>
      <c r="E1422" s="228">
        <v>6.48</v>
      </c>
      <c r="F1422" s="228">
        <v>-195</v>
      </c>
      <c r="G1422" s="228">
        <v>-4.081999999999999</v>
      </c>
    </row>
    <row r="1423" spans="1:7">
      <c r="A1423" s="228" t="s">
        <v>2135</v>
      </c>
      <c r="B1423" s="228">
        <v>681.5</v>
      </c>
      <c r="C1423" s="228">
        <v>10.652559999999998</v>
      </c>
      <c r="D1423" s="228">
        <v>480</v>
      </c>
      <c r="E1423" s="228">
        <v>6.48</v>
      </c>
      <c r="F1423" s="228">
        <v>-201.5</v>
      </c>
      <c r="G1423" s="228">
        <v>-4.1725599999999972</v>
      </c>
    </row>
    <row r="1424" spans="1:7">
      <c r="A1424" s="228" t="s">
        <v>2136</v>
      </c>
      <c r="B1424" s="228">
        <v>386</v>
      </c>
      <c r="C1424" s="228">
        <v>6.1</v>
      </c>
      <c r="D1424" s="228">
        <v>324</v>
      </c>
      <c r="E1424" s="228">
        <v>3.96</v>
      </c>
      <c r="F1424" s="228">
        <v>-62</v>
      </c>
      <c r="G1424" s="228">
        <v>-2.1399999999999997</v>
      </c>
    </row>
    <row r="1425" spans="1:7">
      <c r="A1425" s="228" t="s">
        <v>2137</v>
      </c>
      <c r="B1425" s="228">
        <v>661.9</v>
      </c>
      <c r="C1425" s="228">
        <v>10.476055000000001</v>
      </c>
      <c r="D1425" s="228">
        <v>480</v>
      </c>
      <c r="E1425" s="228">
        <v>6.48</v>
      </c>
      <c r="F1425" s="228">
        <v>-181.89999999999998</v>
      </c>
      <c r="G1425" s="228">
        <v>-3.9960550000000001</v>
      </c>
    </row>
    <row r="1426" spans="1:7">
      <c r="A1426" s="228" t="s">
        <v>2138</v>
      </c>
      <c r="B1426" s="228">
        <v>394.1</v>
      </c>
      <c r="C1426" s="228">
        <v>6.9220000000000006</v>
      </c>
      <c r="D1426" s="228">
        <v>480</v>
      </c>
      <c r="E1426" s="228">
        <v>6.48</v>
      </c>
      <c r="F1426" s="228">
        <v>85.899999999999977</v>
      </c>
      <c r="G1426" s="228">
        <v>-0.44200000000000017</v>
      </c>
    </row>
    <row r="1427" spans="1:7">
      <c r="A1427" s="228" t="s">
        <v>2139</v>
      </c>
      <c r="B1427" s="228">
        <v>633.5</v>
      </c>
      <c r="C1427" s="228">
        <v>9.6703580000000002</v>
      </c>
      <c r="D1427" s="228">
        <v>336</v>
      </c>
      <c r="E1427" s="228">
        <v>4.62</v>
      </c>
      <c r="F1427" s="228">
        <v>-297.5</v>
      </c>
      <c r="G1427" s="228">
        <v>-5.0503580000000001</v>
      </c>
    </row>
    <row r="1428" spans="1:7">
      <c r="A1428" s="228" t="s">
        <v>2140</v>
      </c>
      <c r="B1428" s="228">
        <v>343.5</v>
      </c>
      <c r="C1428" s="228">
        <v>4.5310680000000003</v>
      </c>
      <c r="D1428" s="228">
        <v>480</v>
      </c>
      <c r="E1428" s="228">
        <v>6.48</v>
      </c>
      <c r="F1428" s="228">
        <v>136.5</v>
      </c>
      <c r="G1428" s="228">
        <v>1.9489320000000001</v>
      </c>
    </row>
    <row r="1429" spans="1:7">
      <c r="A1429" s="228" t="s">
        <v>2141</v>
      </c>
      <c r="B1429" s="228">
        <v>354.1</v>
      </c>
      <c r="C1429" s="228">
        <v>5.3140000000000001</v>
      </c>
      <c r="D1429" s="228">
        <v>336</v>
      </c>
      <c r="E1429" s="228">
        <v>4.62</v>
      </c>
      <c r="F1429" s="228">
        <v>-18.100000000000023</v>
      </c>
      <c r="G1429" s="228">
        <v>-0.69399999999999995</v>
      </c>
    </row>
    <row r="1430" spans="1:7">
      <c r="A1430" s="228" t="s">
        <v>2142</v>
      </c>
      <c r="B1430" s="228">
        <v>255.1</v>
      </c>
      <c r="C1430" s="228">
        <v>4.3364099999999999</v>
      </c>
      <c r="D1430" s="228">
        <v>324</v>
      </c>
      <c r="E1430" s="228">
        <v>3.96</v>
      </c>
      <c r="F1430" s="228">
        <v>68.900000000000006</v>
      </c>
      <c r="G1430" s="228">
        <v>-0.37640999999999991</v>
      </c>
    </row>
    <row r="1431" spans="1:7">
      <c r="A1431" s="228" t="s">
        <v>2143</v>
      </c>
      <c r="B1431" s="228">
        <v>298.3</v>
      </c>
      <c r="C1431" s="228">
        <v>5.4015550000000001</v>
      </c>
      <c r="D1431" s="228">
        <v>324</v>
      </c>
      <c r="E1431" s="228">
        <v>3.96</v>
      </c>
      <c r="F1431" s="228">
        <v>25.699999999999989</v>
      </c>
      <c r="G1431" s="228">
        <v>-1.4415550000000001</v>
      </c>
    </row>
    <row r="1432" spans="1:7">
      <c r="A1432" s="228" t="s">
        <v>2144</v>
      </c>
      <c r="B1432" s="228">
        <v>285.7</v>
      </c>
      <c r="C1432" s="228">
        <v>4.1694529999999999</v>
      </c>
      <c r="D1432" s="228">
        <v>324</v>
      </c>
      <c r="E1432" s="228">
        <v>3.96</v>
      </c>
      <c r="F1432" s="228">
        <v>38.300000000000011</v>
      </c>
      <c r="G1432" s="228">
        <v>-0.20945299999999989</v>
      </c>
    </row>
    <row r="1433" spans="1:7">
      <c r="A1433" s="228" t="s">
        <v>2145</v>
      </c>
      <c r="B1433" s="228">
        <v>342.2</v>
      </c>
      <c r="C1433" s="228">
        <v>5.4820000000000011</v>
      </c>
      <c r="D1433" s="228">
        <v>480</v>
      </c>
      <c r="E1433" s="228">
        <v>6.48</v>
      </c>
      <c r="F1433" s="228">
        <v>137.80000000000001</v>
      </c>
      <c r="G1433" s="228">
        <v>0.99799999999999933</v>
      </c>
    </row>
    <row r="1434" spans="1:7">
      <c r="A1434" s="228" t="s">
        <v>2146</v>
      </c>
      <c r="B1434" s="228">
        <v>158.69999999999999</v>
      </c>
      <c r="C1434" s="228">
        <v>2.5299999999999998</v>
      </c>
      <c r="D1434" s="228">
        <v>180</v>
      </c>
      <c r="E1434" s="228">
        <v>2.1</v>
      </c>
      <c r="F1434" s="228">
        <v>21.300000000000011</v>
      </c>
      <c r="G1434" s="228">
        <v>-0.42999999999999972</v>
      </c>
    </row>
    <row r="1435" spans="1:7">
      <c r="A1435" s="228" t="s">
        <v>2147</v>
      </c>
      <c r="B1435" s="228">
        <v>626.4</v>
      </c>
      <c r="C1435" s="228">
        <v>9.5587959999999992</v>
      </c>
      <c r="D1435" s="228">
        <v>640</v>
      </c>
      <c r="E1435" s="228">
        <v>8.64</v>
      </c>
      <c r="F1435" s="228">
        <v>13.600000000000023</v>
      </c>
      <c r="G1435" s="228">
        <v>-0.91879599999999861</v>
      </c>
    </row>
    <row r="1436" spans="1:7">
      <c r="A1436" s="228" t="s">
        <v>2148</v>
      </c>
      <c r="B1436" s="228">
        <v>366.5</v>
      </c>
      <c r="C1436" s="228">
        <v>5.5364100000000018</v>
      </c>
      <c r="D1436" s="228">
        <v>480</v>
      </c>
      <c r="E1436" s="228">
        <v>6.48</v>
      </c>
      <c r="F1436" s="228">
        <v>113.5</v>
      </c>
      <c r="G1436" s="228">
        <v>0.9435899999999986</v>
      </c>
    </row>
    <row r="1437" spans="1:7">
      <c r="A1437" s="228" t="s">
        <v>2149</v>
      </c>
      <c r="B1437" s="228">
        <v>351.3</v>
      </c>
      <c r="C1437" s="228">
        <v>6.0200000000000014</v>
      </c>
      <c r="D1437" s="228">
        <v>480</v>
      </c>
      <c r="E1437" s="228">
        <v>6.48</v>
      </c>
      <c r="F1437" s="228">
        <v>128.69999999999999</v>
      </c>
      <c r="G1437" s="228">
        <v>0.45999999999999908</v>
      </c>
    </row>
    <row r="1438" spans="1:7">
      <c r="A1438" s="228" t="s">
        <v>2150</v>
      </c>
      <c r="B1438" s="228">
        <v>796.3</v>
      </c>
      <c r="C1438" s="228">
        <v>14.777280000000003</v>
      </c>
      <c r="D1438" s="228">
        <v>336</v>
      </c>
      <c r="E1438" s="228">
        <v>4.62</v>
      </c>
      <c r="F1438" s="228">
        <v>-460.29999999999995</v>
      </c>
      <c r="G1438" s="228">
        <v>-10.157280000000004</v>
      </c>
    </row>
    <row r="1439" spans="1:7">
      <c r="A1439" s="228" t="s">
        <v>2151</v>
      </c>
      <c r="B1439" s="228">
        <v>301</v>
      </c>
      <c r="C1439" s="228">
        <v>4.8190759999999999</v>
      </c>
      <c r="D1439" s="228">
        <v>336</v>
      </c>
      <c r="E1439" s="228">
        <v>4.62</v>
      </c>
      <c r="F1439" s="228">
        <v>35</v>
      </c>
      <c r="G1439" s="228">
        <v>-0.19907599999999981</v>
      </c>
    </row>
    <row r="1440" spans="1:7">
      <c r="A1440" s="228" t="s">
        <v>2152</v>
      </c>
      <c r="B1440" s="228">
        <v>557.9</v>
      </c>
      <c r="C1440" s="228">
        <v>9.0060000000000002</v>
      </c>
      <c r="D1440" s="228">
        <v>480</v>
      </c>
      <c r="E1440" s="228">
        <v>6.48</v>
      </c>
      <c r="F1440" s="228">
        <v>-77.899999999999977</v>
      </c>
      <c r="G1440" s="228">
        <v>-2.5259999999999998</v>
      </c>
    </row>
    <row r="1441" spans="1:7">
      <c r="A1441" s="228" t="s">
        <v>2153</v>
      </c>
      <c r="B1441" s="228">
        <v>319.8</v>
      </c>
      <c r="C1441" s="228">
        <v>4.7240000000000002</v>
      </c>
      <c r="D1441" s="228">
        <v>224</v>
      </c>
      <c r="E1441" s="228">
        <v>3.08</v>
      </c>
      <c r="F1441" s="228">
        <v>-95.800000000000011</v>
      </c>
      <c r="G1441" s="228">
        <v>-1.6440000000000001</v>
      </c>
    </row>
    <row r="1442" spans="1:7">
      <c r="A1442" s="228" t="s">
        <v>2154</v>
      </c>
      <c r="B1442" s="228">
        <v>244.3</v>
      </c>
      <c r="C1442" s="228">
        <v>3.6699999999999995</v>
      </c>
      <c r="D1442" s="228">
        <v>324</v>
      </c>
      <c r="E1442" s="228">
        <v>3.96</v>
      </c>
      <c r="F1442" s="228">
        <v>79.699999999999989</v>
      </c>
      <c r="G1442" s="228">
        <v>0.29000000000000048</v>
      </c>
    </row>
    <row r="1443" spans="1:7">
      <c r="A1443" s="228" t="s">
        <v>2155</v>
      </c>
      <c r="B1443" s="228">
        <v>349.4</v>
      </c>
      <c r="C1443" s="228">
        <v>5.2595610000000015</v>
      </c>
      <c r="D1443" s="228">
        <v>480</v>
      </c>
      <c r="E1443" s="228">
        <v>6.48</v>
      </c>
      <c r="F1443" s="228">
        <v>130.60000000000002</v>
      </c>
      <c r="G1443" s="228">
        <v>1.2204389999999989</v>
      </c>
    </row>
    <row r="1444" spans="1:7">
      <c r="A1444" s="228" t="s">
        <v>2156</v>
      </c>
      <c r="B1444" s="228">
        <v>237</v>
      </c>
      <c r="C1444" s="228">
        <v>3.69</v>
      </c>
      <c r="D1444" s="228">
        <v>336</v>
      </c>
      <c r="E1444" s="228">
        <v>4.62</v>
      </c>
      <c r="F1444" s="228">
        <v>99</v>
      </c>
      <c r="G1444" s="228">
        <v>0.93000000000000016</v>
      </c>
    </row>
    <row r="1445" spans="1:7">
      <c r="A1445" s="228" t="s">
        <v>2157</v>
      </c>
      <c r="B1445" s="228">
        <v>341.3</v>
      </c>
      <c r="C1445" s="228">
        <v>5.2000000000000011</v>
      </c>
      <c r="D1445" s="228">
        <v>224</v>
      </c>
      <c r="E1445" s="228">
        <v>3.08</v>
      </c>
      <c r="F1445" s="228">
        <v>-117.30000000000001</v>
      </c>
      <c r="G1445" s="228">
        <v>-2.120000000000001</v>
      </c>
    </row>
    <row r="1446" spans="1:7">
      <c r="A1446" s="228" t="s">
        <v>2158</v>
      </c>
      <c r="B1446" s="228">
        <v>321.2</v>
      </c>
      <c r="C1446" s="228">
        <v>5.09</v>
      </c>
      <c r="D1446" s="228">
        <v>336</v>
      </c>
      <c r="E1446" s="228">
        <v>4.62</v>
      </c>
      <c r="F1446" s="228">
        <v>14.800000000000011</v>
      </c>
      <c r="G1446" s="228">
        <v>-0.46999999999999975</v>
      </c>
    </row>
    <row r="1447" spans="1:7">
      <c r="A1447" s="228" t="s">
        <v>2159</v>
      </c>
      <c r="B1447" s="228">
        <v>255.1</v>
      </c>
      <c r="C1447" s="228">
        <v>3.73</v>
      </c>
      <c r="D1447" s="228">
        <v>336</v>
      </c>
      <c r="E1447" s="228">
        <v>4.62</v>
      </c>
      <c r="F1447" s="228">
        <v>80.900000000000006</v>
      </c>
      <c r="G1447" s="228">
        <v>0.89000000000000012</v>
      </c>
    </row>
    <row r="1448" spans="1:7">
      <c r="A1448" s="228" t="s">
        <v>2160</v>
      </c>
      <c r="B1448" s="228">
        <v>786.5</v>
      </c>
      <c r="C1448" s="228">
        <v>12.176934999999999</v>
      </c>
      <c r="D1448" s="228">
        <v>480</v>
      </c>
      <c r="E1448" s="228">
        <v>6.48</v>
      </c>
      <c r="F1448" s="228">
        <v>-306.5</v>
      </c>
      <c r="G1448" s="228">
        <v>-5.6969349999999981</v>
      </c>
    </row>
    <row r="1449" spans="1:7">
      <c r="A1449" s="228" t="s">
        <v>2161</v>
      </c>
      <c r="B1449" s="228">
        <v>708.8</v>
      </c>
      <c r="C1449" s="228">
        <v>11.443204999999999</v>
      </c>
      <c r="D1449" s="228">
        <v>640</v>
      </c>
      <c r="E1449" s="228">
        <v>8.64</v>
      </c>
      <c r="F1449" s="228">
        <v>-68.799999999999955</v>
      </c>
      <c r="G1449" s="228">
        <v>-2.8032049999999984</v>
      </c>
    </row>
    <row r="1450" spans="1:7">
      <c r="A1450" s="228" t="s">
        <v>2162</v>
      </c>
      <c r="B1450" s="228">
        <v>378</v>
      </c>
      <c r="C1450" s="228">
        <v>6.4940000000000007</v>
      </c>
      <c r="D1450" s="228">
        <v>324</v>
      </c>
      <c r="E1450" s="228">
        <v>3.96</v>
      </c>
      <c r="F1450" s="228">
        <v>-54</v>
      </c>
      <c r="G1450" s="228">
        <v>-2.5340000000000007</v>
      </c>
    </row>
    <row r="1451" spans="1:7">
      <c r="A1451" s="228" t="s">
        <v>2163</v>
      </c>
      <c r="B1451" s="228">
        <v>471</v>
      </c>
      <c r="C1451" s="228">
        <v>8.7099999999999991</v>
      </c>
      <c r="D1451" s="228">
        <v>324</v>
      </c>
      <c r="E1451" s="228">
        <v>3.96</v>
      </c>
      <c r="F1451" s="228">
        <v>-147</v>
      </c>
      <c r="G1451" s="228">
        <v>-4.7499999999999991</v>
      </c>
    </row>
    <row r="1452" spans="1:7">
      <c r="A1452" s="228" t="s">
        <v>2164</v>
      </c>
      <c r="B1452" s="228">
        <v>395.2</v>
      </c>
      <c r="C1452" s="228">
        <v>6.2920000000000007</v>
      </c>
      <c r="D1452" s="228">
        <v>336</v>
      </c>
      <c r="E1452" s="228">
        <v>4.62</v>
      </c>
      <c r="F1452" s="228">
        <v>-59.199999999999989</v>
      </c>
      <c r="G1452" s="228">
        <v>-1.6720000000000006</v>
      </c>
    </row>
    <row r="1453" spans="1:7">
      <c r="A1453" s="228" t="s">
        <v>2165</v>
      </c>
      <c r="B1453" s="228">
        <v>373</v>
      </c>
      <c r="C1453" s="228">
        <v>6.339615000000002</v>
      </c>
      <c r="D1453" s="228">
        <v>480</v>
      </c>
      <c r="E1453" s="228">
        <v>6.48</v>
      </c>
      <c r="F1453" s="228">
        <v>107</v>
      </c>
      <c r="G1453" s="228">
        <v>0.14038499999999843</v>
      </c>
    </row>
    <row r="1454" spans="1:7">
      <c r="A1454" s="228" t="s">
        <v>2166</v>
      </c>
      <c r="B1454" s="228">
        <v>217.5</v>
      </c>
      <c r="C1454" s="228">
        <v>3.1799999999999993</v>
      </c>
      <c r="D1454" s="228">
        <v>324</v>
      </c>
      <c r="E1454" s="228">
        <v>3.96</v>
      </c>
      <c r="F1454" s="228">
        <v>106.5</v>
      </c>
      <c r="G1454" s="228">
        <v>0.78000000000000069</v>
      </c>
    </row>
    <row r="1455" spans="1:7">
      <c r="A1455" s="228" t="s">
        <v>2167</v>
      </c>
      <c r="B1455" s="228">
        <v>388.9</v>
      </c>
      <c r="C1455" s="228">
        <v>6.1260000000000012</v>
      </c>
      <c r="D1455" s="228">
        <v>480</v>
      </c>
      <c r="E1455" s="228">
        <v>6.48</v>
      </c>
      <c r="F1455" s="228">
        <v>91.100000000000023</v>
      </c>
      <c r="G1455" s="228">
        <v>0.3539999999999992</v>
      </c>
    </row>
    <row r="1456" spans="1:7">
      <c r="A1456" s="228" t="s">
        <v>2168</v>
      </c>
      <c r="B1456" s="228">
        <v>380.8</v>
      </c>
      <c r="C1456" s="228">
        <v>5.8284100000000008</v>
      </c>
      <c r="D1456" s="228">
        <v>480</v>
      </c>
      <c r="E1456" s="228">
        <v>6.48</v>
      </c>
      <c r="F1456" s="228">
        <v>99.199999999999989</v>
      </c>
      <c r="G1456" s="228">
        <v>0.65158999999999967</v>
      </c>
    </row>
    <row r="1457" spans="1:7">
      <c r="A1457" s="228" t="s">
        <v>2169</v>
      </c>
      <c r="B1457" s="228">
        <v>247.7</v>
      </c>
      <c r="C1457" s="228">
        <v>4.6100000000000003</v>
      </c>
      <c r="D1457" s="228">
        <v>324</v>
      </c>
      <c r="E1457" s="228">
        <v>3.96</v>
      </c>
      <c r="F1457" s="228">
        <v>76.300000000000011</v>
      </c>
      <c r="G1457" s="228">
        <v>-0.65000000000000036</v>
      </c>
    </row>
    <row r="1458" spans="1:7">
      <c r="A1458" s="228" t="s">
        <v>2170</v>
      </c>
      <c r="B1458" s="228">
        <v>354.7</v>
      </c>
      <c r="C1458" s="228">
        <v>6.1032050000000018</v>
      </c>
      <c r="D1458" s="228">
        <v>480</v>
      </c>
      <c r="E1458" s="228">
        <v>6.48</v>
      </c>
      <c r="F1458" s="228">
        <v>125.30000000000001</v>
      </c>
      <c r="G1458" s="228">
        <v>0.37679499999999866</v>
      </c>
    </row>
    <row r="1459" spans="1:7">
      <c r="A1459" s="228" t="s">
        <v>2171</v>
      </c>
      <c r="B1459" s="228">
        <v>345.8</v>
      </c>
      <c r="C1459" s="228">
        <v>5.8815550000000005</v>
      </c>
      <c r="D1459" s="228">
        <v>480</v>
      </c>
      <c r="E1459" s="228">
        <v>6.48</v>
      </c>
      <c r="F1459" s="228">
        <v>134.19999999999999</v>
      </c>
      <c r="G1459" s="228">
        <v>0.59844499999999989</v>
      </c>
    </row>
    <row r="1460" spans="1:7">
      <c r="A1460" s="228" t="s">
        <v>2172</v>
      </c>
      <c r="B1460" s="228">
        <v>98.2</v>
      </c>
      <c r="C1460" s="228">
        <v>1.56</v>
      </c>
      <c r="D1460" s="228">
        <v>120</v>
      </c>
      <c r="E1460" s="228">
        <v>1.4</v>
      </c>
      <c r="F1460" s="228">
        <v>21.799999999999997</v>
      </c>
      <c r="G1460" s="228">
        <v>-0.16000000000000014</v>
      </c>
    </row>
    <row r="1461" spans="1:7">
      <c r="A1461" s="228" t="s">
        <v>2173</v>
      </c>
      <c r="B1461" s="228">
        <v>362.29999999999995</v>
      </c>
      <c r="C1461" s="228">
        <v>5.4140000000000006</v>
      </c>
      <c r="D1461" s="228">
        <v>336</v>
      </c>
      <c r="E1461" s="228">
        <v>4.62</v>
      </c>
      <c r="F1461" s="228">
        <v>-26.299999999999955</v>
      </c>
      <c r="G1461" s="228">
        <v>-0.79400000000000048</v>
      </c>
    </row>
    <row r="1462" spans="1:7">
      <c r="A1462" s="228" t="s">
        <v>2174</v>
      </c>
      <c r="B1462" s="228">
        <v>205.5</v>
      </c>
      <c r="C1462" s="228">
        <v>2.9899999999999998</v>
      </c>
      <c r="D1462" s="228">
        <v>180</v>
      </c>
      <c r="E1462" s="228">
        <v>2.1</v>
      </c>
      <c r="F1462" s="228">
        <v>-25.5</v>
      </c>
      <c r="G1462" s="228">
        <v>-0.88999999999999968</v>
      </c>
    </row>
    <row r="1463" spans="1:7">
      <c r="A1463" s="228" t="s">
        <v>2175</v>
      </c>
      <c r="B1463" s="228">
        <v>236.3</v>
      </c>
      <c r="C1463" s="228">
        <v>3.4700000000000006</v>
      </c>
      <c r="D1463" s="228">
        <v>180</v>
      </c>
      <c r="E1463" s="228">
        <v>2.1</v>
      </c>
      <c r="F1463" s="228">
        <v>-56.300000000000011</v>
      </c>
      <c r="G1463" s="228">
        <v>-1.3700000000000006</v>
      </c>
    </row>
    <row r="1464" spans="1:7">
      <c r="A1464" s="228" t="s">
        <v>2176</v>
      </c>
      <c r="B1464" s="228">
        <v>386</v>
      </c>
      <c r="C1464" s="228">
        <v>5.9220000000000006</v>
      </c>
      <c r="D1464" s="228">
        <v>336</v>
      </c>
      <c r="E1464" s="228">
        <v>4.62</v>
      </c>
      <c r="F1464" s="228">
        <v>-50</v>
      </c>
      <c r="G1464" s="228">
        <v>-1.3020000000000005</v>
      </c>
    </row>
    <row r="1465" spans="1:7">
      <c r="A1465" s="228" t="s">
        <v>2177</v>
      </c>
      <c r="B1465" s="228">
        <v>541.70000000000005</v>
      </c>
      <c r="C1465" s="228">
        <v>8.740000000000002</v>
      </c>
      <c r="D1465" s="228">
        <v>480</v>
      </c>
      <c r="E1465" s="228">
        <v>6.48</v>
      </c>
      <c r="F1465" s="228">
        <v>-61.700000000000045</v>
      </c>
      <c r="G1465" s="228">
        <v>-2.2600000000000016</v>
      </c>
    </row>
    <row r="1466" spans="1:7">
      <c r="A1466" s="228" t="s">
        <v>2178</v>
      </c>
      <c r="B1466" s="228">
        <v>430.9</v>
      </c>
      <c r="C1466" s="228">
        <v>6.5552799999999989</v>
      </c>
      <c r="D1466" s="228">
        <v>336</v>
      </c>
      <c r="E1466" s="228">
        <v>4.62</v>
      </c>
      <c r="F1466" s="228">
        <v>-94.899999999999977</v>
      </c>
      <c r="G1466" s="228">
        <v>-1.9352799999999988</v>
      </c>
    </row>
    <row r="1467" spans="1:7">
      <c r="A1467" s="228" t="s">
        <v>2179</v>
      </c>
      <c r="B1467" s="228">
        <v>207</v>
      </c>
      <c r="C1467" s="228">
        <v>2.7167959999999995</v>
      </c>
      <c r="D1467" s="228">
        <v>336</v>
      </c>
      <c r="E1467" s="228">
        <v>4.62</v>
      </c>
      <c r="F1467" s="228">
        <v>129</v>
      </c>
      <c r="G1467" s="228">
        <v>1.9032040000000006</v>
      </c>
    </row>
    <row r="1468" spans="1:7">
      <c r="A1468" s="228" t="s">
        <v>2180</v>
      </c>
      <c r="B1468" s="228">
        <v>240.10000000000002</v>
      </c>
      <c r="C1468" s="228">
        <v>3.7699999999999996</v>
      </c>
      <c r="D1468" s="228">
        <v>480</v>
      </c>
      <c r="E1468" s="228">
        <v>6.48</v>
      </c>
      <c r="F1468" s="228">
        <v>239.89999999999998</v>
      </c>
      <c r="G1468" s="228">
        <v>2.7100000000000009</v>
      </c>
    </row>
    <row r="1469" spans="1:7">
      <c r="A1469" s="228" t="s">
        <v>2181</v>
      </c>
      <c r="B1469" s="228">
        <v>250.4</v>
      </c>
      <c r="C1469" s="228">
        <v>4.33</v>
      </c>
      <c r="D1469" s="228">
        <v>324</v>
      </c>
      <c r="E1469" s="228">
        <v>3.96</v>
      </c>
      <c r="F1469" s="228">
        <v>73.599999999999994</v>
      </c>
      <c r="G1469" s="228">
        <v>-0.37000000000000011</v>
      </c>
    </row>
    <row r="1470" spans="1:7">
      <c r="A1470" s="228" t="s">
        <v>2182</v>
      </c>
      <c r="B1470" s="228">
        <v>296.5</v>
      </c>
      <c r="C1470" s="228">
        <v>4.5716150000000004</v>
      </c>
      <c r="D1470" s="228">
        <v>324</v>
      </c>
      <c r="E1470" s="228">
        <v>3.96</v>
      </c>
      <c r="F1470" s="228">
        <v>27.5</v>
      </c>
      <c r="G1470" s="228">
        <v>-0.61161500000000046</v>
      </c>
    </row>
    <row r="1471" spans="1:7">
      <c r="A1471" s="228" t="s">
        <v>2183</v>
      </c>
      <c r="B1471" s="228">
        <v>230.4</v>
      </c>
      <c r="C1471" s="228">
        <v>4.3296149999999995</v>
      </c>
      <c r="D1471" s="228">
        <v>324</v>
      </c>
      <c r="E1471" s="228">
        <v>3.96</v>
      </c>
      <c r="F1471" s="228">
        <v>93.6</v>
      </c>
      <c r="G1471" s="228">
        <v>-0.36961499999999958</v>
      </c>
    </row>
    <row r="1472" spans="1:7">
      <c r="A1472" s="228" t="s">
        <v>2184</v>
      </c>
      <c r="B1472" s="228">
        <v>236.7</v>
      </c>
      <c r="C1472" s="228">
        <v>3.8099999999999992</v>
      </c>
      <c r="D1472" s="228">
        <v>324</v>
      </c>
      <c r="E1472" s="228">
        <v>3.96</v>
      </c>
      <c r="F1472" s="228">
        <v>87.300000000000011</v>
      </c>
      <c r="G1472" s="228">
        <v>0.1500000000000008</v>
      </c>
    </row>
    <row r="1473" spans="1:7">
      <c r="A1473" s="228" t="s">
        <v>2185</v>
      </c>
      <c r="B1473" s="228">
        <v>289.5</v>
      </c>
      <c r="C1473" s="228">
        <v>3.1151510000000009</v>
      </c>
      <c r="D1473" s="228">
        <v>324</v>
      </c>
      <c r="E1473" s="228">
        <v>3.96</v>
      </c>
      <c r="F1473" s="228">
        <v>34.5</v>
      </c>
      <c r="G1473" s="228">
        <v>0.84484899999999907</v>
      </c>
    </row>
    <row r="1474" spans="1:7">
      <c r="A1474" s="228" t="s">
        <v>2186</v>
      </c>
      <c r="B1474" s="228">
        <v>429</v>
      </c>
      <c r="C1474" s="228">
        <v>5.5040000000000004</v>
      </c>
      <c r="D1474" s="228">
        <v>480</v>
      </c>
      <c r="E1474" s="228">
        <v>6.48</v>
      </c>
      <c r="F1474" s="228">
        <v>51</v>
      </c>
      <c r="G1474" s="228">
        <v>0.97599999999999998</v>
      </c>
    </row>
    <row r="1475" spans="1:7">
      <c r="A1475" s="228" t="s">
        <v>2187</v>
      </c>
      <c r="B1475" s="228">
        <v>401.6</v>
      </c>
      <c r="C1475" s="228">
        <v>6.7299999999999995</v>
      </c>
      <c r="D1475" s="228">
        <v>640</v>
      </c>
      <c r="E1475" s="228">
        <v>8.64</v>
      </c>
      <c r="F1475" s="228">
        <v>238.39999999999998</v>
      </c>
      <c r="G1475" s="228">
        <v>1.910000000000001</v>
      </c>
    </row>
    <row r="1476" spans="1:7">
      <c r="A1476" s="228" t="s">
        <v>2188</v>
      </c>
      <c r="B1476" s="228">
        <v>245</v>
      </c>
      <c r="C1476" s="228">
        <v>4.3599999999999994</v>
      </c>
      <c r="D1476" s="228">
        <v>324</v>
      </c>
      <c r="E1476" s="228">
        <v>3.96</v>
      </c>
      <c r="F1476" s="228">
        <v>79</v>
      </c>
      <c r="G1476" s="228">
        <v>-0.39999999999999947</v>
      </c>
    </row>
    <row r="1477" spans="1:7">
      <c r="A1477" s="228" t="s">
        <v>2189</v>
      </c>
      <c r="B1477" s="228">
        <v>662.6</v>
      </c>
      <c r="C1477" s="228">
        <v>10.292795999999997</v>
      </c>
      <c r="D1477" s="228">
        <v>480</v>
      </c>
      <c r="E1477" s="228">
        <v>6.48</v>
      </c>
      <c r="F1477" s="228">
        <v>-182.60000000000002</v>
      </c>
      <c r="G1477" s="228">
        <v>-3.812795999999997</v>
      </c>
    </row>
    <row r="1478" spans="1:7">
      <c r="A1478" s="228" t="s">
        <v>2190</v>
      </c>
      <c r="B1478" s="228">
        <v>271.5</v>
      </c>
      <c r="C1478" s="228">
        <v>4.4464099999999993</v>
      </c>
      <c r="D1478" s="228">
        <v>324</v>
      </c>
      <c r="E1478" s="228">
        <v>3.96</v>
      </c>
      <c r="F1478" s="228">
        <v>52.5</v>
      </c>
      <c r="G1478" s="228">
        <v>-0.48640999999999934</v>
      </c>
    </row>
    <row r="1479" spans="1:7">
      <c r="A1479" s="228" t="s">
        <v>2191</v>
      </c>
      <c r="B1479" s="228">
        <v>519.9</v>
      </c>
      <c r="C1479" s="228">
        <v>9.581999999999999</v>
      </c>
      <c r="D1479" s="228">
        <v>640</v>
      </c>
      <c r="E1479" s="228">
        <v>8.64</v>
      </c>
      <c r="F1479" s="228">
        <v>120.10000000000002</v>
      </c>
      <c r="G1479" s="228">
        <v>-0.94199999999999839</v>
      </c>
    </row>
    <row r="1480" spans="1:7">
      <c r="A1480" s="228" t="s">
        <v>2192</v>
      </c>
      <c r="B1480" s="228">
        <v>449.70000000000005</v>
      </c>
      <c r="C1480" s="228">
        <v>7.4220000000000024</v>
      </c>
      <c r="D1480" s="228">
        <v>480</v>
      </c>
      <c r="E1480" s="228">
        <v>6.48</v>
      </c>
      <c r="F1480" s="228">
        <v>30.299999999999955</v>
      </c>
      <c r="G1480" s="228">
        <v>-0.94200000000000195</v>
      </c>
    </row>
    <row r="1481" spans="1:7">
      <c r="A1481" s="228" t="s">
        <v>2193</v>
      </c>
      <c r="B1481" s="228">
        <v>449.2</v>
      </c>
      <c r="C1481" s="228">
        <v>6.7604650000000017</v>
      </c>
      <c r="D1481" s="228">
        <v>336</v>
      </c>
      <c r="E1481" s="228">
        <v>4.62</v>
      </c>
      <c r="F1481" s="228">
        <v>-113.19999999999999</v>
      </c>
      <c r="G1481" s="228">
        <v>-2.1404650000000016</v>
      </c>
    </row>
    <row r="1482" spans="1:7">
      <c r="A1482" s="228" t="s">
        <v>2194</v>
      </c>
      <c r="B1482" s="228">
        <v>220</v>
      </c>
      <c r="C1482" s="228">
        <v>1.9669999999999996</v>
      </c>
      <c r="D1482" s="228">
        <v>180</v>
      </c>
      <c r="E1482" s="228">
        <v>2.1</v>
      </c>
      <c r="F1482" s="228">
        <v>-40</v>
      </c>
      <c r="G1482" s="228">
        <v>0.13300000000000045</v>
      </c>
    </row>
    <row r="1483" spans="1:7">
      <c r="A1483" s="228" t="s">
        <v>2195</v>
      </c>
      <c r="B1483" s="228">
        <v>225</v>
      </c>
      <c r="C1483" s="228">
        <v>3.2699999999999996</v>
      </c>
      <c r="D1483" s="228">
        <v>324</v>
      </c>
      <c r="E1483" s="228">
        <v>3.96</v>
      </c>
      <c r="F1483" s="228">
        <v>99</v>
      </c>
      <c r="G1483" s="228">
        <v>0.69000000000000039</v>
      </c>
    </row>
    <row r="1484" spans="1:7">
      <c r="A1484" s="228" t="s">
        <v>2196</v>
      </c>
      <c r="B1484" s="228">
        <v>368.4</v>
      </c>
      <c r="C1484" s="228">
        <v>6.2738400000000007</v>
      </c>
      <c r="D1484" s="228">
        <v>324</v>
      </c>
      <c r="E1484" s="228">
        <v>3.96</v>
      </c>
      <c r="F1484" s="228">
        <v>-44.399999999999977</v>
      </c>
      <c r="G1484" s="228">
        <v>-2.3138400000000008</v>
      </c>
    </row>
    <row r="1485" spans="1:7">
      <c r="A1485" s="228" t="s">
        <v>2197</v>
      </c>
      <c r="B1485" s="228">
        <v>117.2</v>
      </c>
      <c r="C1485" s="228">
        <v>1.5700000000000003</v>
      </c>
      <c r="D1485" s="228">
        <v>120</v>
      </c>
      <c r="E1485" s="228">
        <v>1.4</v>
      </c>
      <c r="F1485" s="228">
        <v>2.7999999999999972</v>
      </c>
      <c r="G1485" s="228">
        <v>-0.17000000000000037</v>
      </c>
    </row>
    <row r="1486" spans="1:7">
      <c r="A1486" s="228" t="s">
        <v>2198</v>
      </c>
      <c r="B1486" s="228">
        <v>646.20000000000005</v>
      </c>
      <c r="C1486" s="228">
        <v>8.7011000000000003</v>
      </c>
      <c r="D1486" s="228">
        <v>480</v>
      </c>
      <c r="E1486" s="228">
        <v>6.48</v>
      </c>
      <c r="F1486" s="228">
        <v>-166.20000000000005</v>
      </c>
      <c r="G1486" s="228">
        <v>-2.2210999999999999</v>
      </c>
    </row>
    <row r="1487" spans="1:7">
      <c r="A1487" s="228" t="s">
        <v>2199</v>
      </c>
      <c r="B1487" s="228">
        <v>292.5</v>
      </c>
      <c r="C1487" s="228">
        <v>4.2212800000000001</v>
      </c>
      <c r="D1487" s="228">
        <v>224</v>
      </c>
      <c r="E1487" s="228">
        <v>3.08</v>
      </c>
      <c r="F1487" s="228">
        <v>-68.5</v>
      </c>
      <c r="G1487" s="228">
        <v>-1.1412800000000001</v>
      </c>
    </row>
    <row r="1488" spans="1:7">
      <c r="A1488" s="228" t="s">
        <v>2200</v>
      </c>
      <c r="B1488" s="228">
        <v>96</v>
      </c>
      <c r="C1488" s="228">
        <v>1.3499999999999999</v>
      </c>
      <c r="D1488" s="228">
        <v>120</v>
      </c>
      <c r="E1488" s="228">
        <v>1.4</v>
      </c>
      <c r="F1488" s="228">
        <v>24</v>
      </c>
      <c r="G1488" s="228">
        <v>5.0000000000000044E-2</v>
      </c>
    </row>
    <row r="1489" spans="1:7">
      <c r="A1489" s="228" t="s">
        <v>2201</v>
      </c>
      <c r="B1489" s="228">
        <v>469</v>
      </c>
      <c r="C1489" s="228">
        <v>7.4575000000000014</v>
      </c>
      <c r="D1489" s="228">
        <v>480</v>
      </c>
      <c r="E1489" s="228">
        <v>6.48</v>
      </c>
      <c r="F1489" s="228">
        <v>11</v>
      </c>
      <c r="G1489" s="228">
        <v>-0.97750000000000092</v>
      </c>
    </row>
    <row r="1490" spans="1:7">
      <c r="A1490" s="228" t="s">
        <v>2202</v>
      </c>
      <c r="B1490" s="228">
        <v>363.4</v>
      </c>
      <c r="C1490" s="228">
        <v>5.17</v>
      </c>
      <c r="D1490" s="228">
        <v>480</v>
      </c>
      <c r="E1490" s="228">
        <v>6.48</v>
      </c>
      <c r="F1490" s="228">
        <v>116.60000000000002</v>
      </c>
      <c r="G1490" s="228">
        <v>1.3100000000000005</v>
      </c>
    </row>
    <row r="1491" spans="1:7">
      <c r="A1491" s="228" t="s">
        <v>2203</v>
      </c>
      <c r="B1491" s="228">
        <v>145</v>
      </c>
      <c r="C1491" s="228">
        <v>2.06</v>
      </c>
      <c r="D1491" s="228">
        <v>216</v>
      </c>
      <c r="E1491" s="228">
        <v>2.64</v>
      </c>
      <c r="F1491" s="228">
        <v>71</v>
      </c>
      <c r="G1491" s="228">
        <v>0.58000000000000007</v>
      </c>
    </row>
    <row r="1492" spans="1:7">
      <c r="A1492" s="228" t="s">
        <v>2204</v>
      </c>
      <c r="B1492" s="228">
        <v>633.4</v>
      </c>
      <c r="C1492" s="228">
        <v>9.9300000000000015</v>
      </c>
      <c r="D1492" s="228">
        <v>336</v>
      </c>
      <c r="E1492" s="228">
        <v>4.62</v>
      </c>
      <c r="F1492" s="228">
        <v>-297.39999999999998</v>
      </c>
      <c r="G1492" s="228">
        <v>-5.3100000000000014</v>
      </c>
    </row>
    <row r="1493" spans="1:7">
      <c r="A1493" s="228" t="s">
        <v>2205</v>
      </c>
      <c r="B1493" s="228">
        <v>203.5</v>
      </c>
      <c r="C1493" s="228">
        <v>2.5901459999999998</v>
      </c>
      <c r="D1493" s="228">
        <v>324</v>
      </c>
      <c r="E1493" s="228">
        <v>3.96</v>
      </c>
      <c r="F1493" s="228">
        <v>120.5</v>
      </c>
      <c r="G1493" s="228">
        <v>1.3698540000000001</v>
      </c>
    </row>
    <row r="1494" spans="1:7">
      <c r="A1494" s="228" t="s">
        <v>2206</v>
      </c>
      <c r="B1494" s="228">
        <v>176.1</v>
      </c>
      <c r="C1494" s="228">
        <v>2.8999999999999995</v>
      </c>
      <c r="D1494" s="228">
        <v>336</v>
      </c>
      <c r="E1494" s="228">
        <v>4.62</v>
      </c>
      <c r="F1494" s="228">
        <v>159.9</v>
      </c>
      <c r="G1494" s="228">
        <v>1.7200000000000006</v>
      </c>
    </row>
    <row r="1495" spans="1:7">
      <c r="A1495" s="228" t="s">
        <v>2207</v>
      </c>
      <c r="B1495" s="228">
        <v>70</v>
      </c>
      <c r="C1495" s="228">
        <v>1.1200000000000001</v>
      </c>
      <c r="D1495" s="228">
        <v>120</v>
      </c>
      <c r="E1495" s="228">
        <v>1.4</v>
      </c>
      <c r="F1495" s="228">
        <v>50</v>
      </c>
      <c r="G1495" s="228">
        <v>0.2799999999999998</v>
      </c>
    </row>
    <row r="1496" spans="1:7">
      <c r="A1496" s="228" t="s">
        <v>2208</v>
      </c>
      <c r="B1496" s="228">
        <v>102</v>
      </c>
      <c r="C1496" s="228">
        <v>1.6800000000000002</v>
      </c>
      <c r="D1496" s="228">
        <v>180</v>
      </c>
      <c r="E1496" s="228">
        <v>2.1</v>
      </c>
      <c r="F1496" s="228">
        <v>78</v>
      </c>
      <c r="G1496" s="228">
        <v>0.41999999999999993</v>
      </c>
    </row>
    <row r="1497" spans="1:7">
      <c r="A1497" s="228" t="s">
        <v>2209</v>
      </c>
      <c r="B1497" s="228">
        <v>238.20000000000002</v>
      </c>
      <c r="C1497" s="228">
        <v>4.4399999999999995</v>
      </c>
      <c r="D1497" s="228">
        <v>324</v>
      </c>
      <c r="E1497" s="228">
        <v>3.96</v>
      </c>
      <c r="F1497" s="228">
        <v>85.799999999999983</v>
      </c>
      <c r="G1497" s="228">
        <v>-0.47999999999999954</v>
      </c>
    </row>
    <row r="1498" spans="1:7">
      <c r="A1498" s="228" t="s">
        <v>2210</v>
      </c>
      <c r="B1498" s="228">
        <v>355</v>
      </c>
      <c r="C1498" s="228">
        <v>4.9596150000000003</v>
      </c>
      <c r="D1498" s="228">
        <v>324</v>
      </c>
      <c r="E1498" s="228">
        <v>3.96</v>
      </c>
      <c r="F1498" s="228">
        <v>-31</v>
      </c>
      <c r="G1498" s="228">
        <v>-0.99961500000000036</v>
      </c>
    </row>
    <row r="1499" spans="1:7">
      <c r="A1499" s="228" t="s">
        <v>2211</v>
      </c>
      <c r="B1499" s="228">
        <v>343.1</v>
      </c>
      <c r="C1499" s="228">
        <v>6.0512800000000011</v>
      </c>
      <c r="D1499" s="228">
        <v>336</v>
      </c>
      <c r="E1499" s="228">
        <v>4.62</v>
      </c>
      <c r="F1499" s="228">
        <v>-7.1000000000000227</v>
      </c>
      <c r="G1499" s="228">
        <v>-1.431280000000001</v>
      </c>
    </row>
    <row r="1500" spans="1:7">
      <c r="A1500" s="228" t="s">
        <v>2212</v>
      </c>
      <c r="B1500" s="228">
        <v>147.30000000000001</v>
      </c>
      <c r="C1500" s="228">
        <v>2.34</v>
      </c>
      <c r="D1500" s="228">
        <v>180</v>
      </c>
      <c r="E1500" s="228">
        <v>2.1</v>
      </c>
      <c r="F1500" s="228">
        <v>32.699999999999989</v>
      </c>
      <c r="G1500" s="228">
        <v>-0.23999999999999977</v>
      </c>
    </row>
    <row r="1501" spans="1:7">
      <c r="A1501" s="228" t="s">
        <v>2213</v>
      </c>
      <c r="B1501" s="228">
        <v>201</v>
      </c>
      <c r="C1501" s="228">
        <v>1.5834999999999999</v>
      </c>
      <c r="D1501" s="228">
        <v>180</v>
      </c>
      <c r="E1501" s="228">
        <v>2.1</v>
      </c>
      <c r="F1501" s="228">
        <v>-21</v>
      </c>
      <c r="G1501" s="228">
        <v>0.51650000000000018</v>
      </c>
    </row>
    <row r="1502" spans="1:7">
      <c r="A1502" s="228" t="s">
        <v>2214</v>
      </c>
      <c r="B1502" s="228">
        <v>102</v>
      </c>
      <c r="C1502" s="228">
        <v>1.36</v>
      </c>
      <c r="D1502" s="228">
        <v>120</v>
      </c>
      <c r="E1502" s="228">
        <v>1.4</v>
      </c>
      <c r="F1502" s="228">
        <v>18</v>
      </c>
      <c r="G1502" s="228">
        <v>3.9999999999999813E-2</v>
      </c>
    </row>
    <row r="1503" spans="1:7">
      <c r="A1503" s="228" t="s">
        <v>2215</v>
      </c>
      <c r="B1503" s="228">
        <v>205.5</v>
      </c>
      <c r="C1503" s="228">
        <v>3.9899999999999998</v>
      </c>
      <c r="D1503" s="228">
        <v>180</v>
      </c>
      <c r="E1503" s="228">
        <v>2.1</v>
      </c>
      <c r="F1503" s="228">
        <v>-25.5</v>
      </c>
      <c r="G1503" s="228">
        <v>-1.8899999999999997</v>
      </c>
    </row>
    <row r="1504" spans="1:7">
      <c r="A1504" s="228" t="s">
        <v>2216</v>
      </c>
      <c r="B1504" s="228">
        <v>227.5</v>
      </c>
      <c r="C1504" s="228">
        <v>3.4846799999999996</v>
      </c>
      <c r="D1504" s="228">
        <v>324</v>
      </c>
      <c r="E1504" s="228">
        <v>3.96</v>
      </c>
      <c r="F1504" s="228">
        <v>96.5</v>
      </c>
      <c r="G1504" s="228">
        <v>0.47532000000000041</v>
      </c>
    </row>
    <row r="1505" spans="1:7">
      <c r="A1505" s="228" t="s">
        <v>2217</v>
      </c>
      <c r="B1505" s="228">
        <v>140.69999999999999</v>
      </c>
      <c r="C1505" s="228">
        <v>2.3200000000000003</v>
      </c>
      <c r="D1505" s="228">
        <v>324</v>
      </c>
      <c r="E1505" s="228">
        <v>3.96</v>
      </c>
      <c r="F1505" s="228">
        <v>183.3</v>
      </c>
      <c r="G1505" s="228">
        <v>1.6399999999999997</v>
      </c>
    </row>
    <row r="1506" spans="1:7">
      <c r="A1506" s="228" t="s">
        <v>2218</v>
      </c>
      <c r="B1506" s="228">
        <v>259</v>
      </c>
      <c r="C1506" s="228">
        <v>3.7199999999999998</v>
      </c>
      <c r="D1506" s="228">
        <v>180</v>
      </c>
      <c r="E1506" s="228">
        <v>2.1</v>
      </c>
      <c r="F1506" s="228">
        <v>-79</v>
      </c>
      <c r="G1506" s="228">
        <v>-1.6199999999999997</v>
      </c>
    </row>
    <row r="1507" spans="1:7">
      <c r="A1507" s="228" t="s">
        <v>2219</v>
      </c>
      <c r="B1507" s="228">
        <v>376.1</v>
      </c>
      <c r="C1507" s="228">
        <v>4.8494530000000005</v>
      </c>
      <c r="D1507" s="228">
        <v>480</v>
      </c>
      <c r="E1507" s="228">
        <v>6.48</v>
      </c>
      <c r="F1507" s="228">
        <v>103.89999999999998</v>
      </c>
      <c r="G1507" s="228">
        <v>1.630547</v>
      </c>
    </row>
    <row r="1508" spans="1:7">
      <c r="A1508" s="228" t="s">
        <v>2220</v>
      </c>
      <c r="B1508" s="228">
        <v>174</v>
      </c>
      <c r="C1508" s="228">
        <v>2.3438399999999997</v>
      </c>
      <c r="D1508" s="228">
        <v>180</v>
      </c>
      <c r="E1508" s="228">
        <v>2.1</v>
      </c>
      <c r="F1508" s="228">
        <v>6</v>
      </c>
      <c r="G1508" s="228">
        <v>-0.24383999999999961</v>
      </c>
    </row>
    <row r="1509" spans="1:7">
      <c r="A1509" s="228" t="s">
        <v>2221</v>
      </c>
      <c r="B1509" s="228">
        <v>548.5</v>
      </c>
      <c r="C1509" s="228">
        <v>9.3760399999999979</v>
      </c>
      <c r="D1509" s="228">
        <v>480</v>
      </c>
      <c r="E1509" s="228">
        <v>6.48</v>
      </c>
      <c r="F1509" s="228">
        <v>-68.5</v>
      </c>
      <c r="G1509" s="228">
        <v>-2.8960399999999975</v>
      </c>
    </row>
    <row r="1510" spans="1:7">
      <c r="A1510" s="228" t="s">
        <v>2222</v>
      </c>
      <c r="B1510" s="228">
        <v>146.1</v>
      </c>
      <c r="C1510" s="228">
        <v>2.34</v>
      </c>
      <c r="D1510" s="228">
        <v>120</v>
      </c>
      <c r="E1510" s="228">
        <v>1.4</v>
      </c>
      <c r="F1510" s="228">
        <v>-26.099999999999994</v>
      </c>
      <c r="G1510" s="228">
        <v>-0.94</v>
      </c>
    </row>
    <row r="1511" spans="1:7">
      <c r="A1511" s="228" t="s">
        <v>2223</v>
      </c>
      <c r="B1511" s="228">
        <v>157</v>
      </c>
      <c r="C1511" s="228">
        <v>2.9800000000000004</v>
      </c>
      <c r="D1511" s="228">
        <v>120</v>
      </c>
      <c r="E1511" s="228">
        <v>1.4</v>
      </c>
      <c r="F1511" s="228">
        <v>-37</v>
      </c>
      <c r="G1511" s="228">
        <v>-1.5800000000000005</v>
      </c>
    </row>
    <row r="1512" spans="1:7">
      <c r="A1512" s="228" t="s">
        <v>2224</v>
      </c>
      <c r="B1512" s="228">
        <v>149</v>
      </c>
      <c r="C1512" s="228">
        <v>2.3907999999999996</v>
      </c>
      <c r="D1512" s="228">
        <v>336</v>
      </c>
      <c r="E1512" s="228">
        <v>4.62</v>
      </c>
      <c r="F1512" s="228">
        <v>187</v>
      </c>
      <c r="G1512" s="228">
        <v>2.2292000000000005</v>
      </c>
    </row>
    <row r="1513" spans="1:7">
      <c r="A1513" s="228" t="s">
        <v>2225</v>
      </c>
      <c r="B1513" s="228">
        <v>213</v>
      </c>
      <c r="C1513" s="228">
        <v>1.847</v>
      </c>
      <c r="D1513" s="228">
        <v>180</v>
      </c>
      <c r="E1513" s="228">
        <v>2.1</v>
      </c>
      <c r="F1513" s="228">
        <v>-33</v>
      </c>
      <c r="G1513" s="228">
        <v>0.25300000000000011</v>
      </c>
    </row>
    <row r="1514" spans="1:7">
      <c r="A1514" s="228" t="s">
        <v>2226</v>
      </c>
      <c r="B1514" s="228">
        <v>208.5</v>
      </c>
      <c r="C1514" s="228">
        <v>2.7101459999999995</v>
      </c>
      <c r="D1514" s="228">
        <v>324</v>
      </c>
      <c r="E1514" s="228">
        <v>3.96</v>
      </c>
      <c r="F1514" s="228">
        <v>115.5</v>
      </c>
      <c r="G1514" s="228">
        <v>1.2498540000000005</v>
      </c>
    </row>
    <row r="1515" spans="1:7">
      <c r="A1515" s="228" t="s">
        <v>2227</v>
      </c>
      <c r="B1515" s="228">
        <v>520.4</v>
      </c>
      <c r="C1515" s="228">
        <v>7.1148740000000004</v>
      </c>
      <c r="D1515" s="228">
        <v>480</v>
      </c>
      <c r="E1515" s="228">
        <v>6.48</v>
      </c>
      <c r="F1515" s="228">
        <v>-40.399999999999977</v>
      </c>
      <c r="G1515" s="228">
        <v>-0.63487399999999994</v>
      </c>
    </row>
    <row r="1516" spans="1:7">
      <c r="A1516" s="228" t="s">
        <v>2228</v>
      </c>
      <c r="B1516" s="228">
        <v>177.3</v>
      </c>
      <c r="C1516" s="228">
        <v>2.34</v>
      </c>
      <c r="D1516" s="228">
        <v>180</v>
      </c>
      <c r="E1516" s="228">
        <v>2.1</v>
      </c>
      <c r="F1516" s="228">
        <v>2.6999999999999886</v>
      </c>
      <c r="G1516" s="228">
        <v>-0.23999999999999977</v>
      </c>
    </row>
    <row r="1517" spans="1:7">
      <c r="A1517" s="228" t="s">
        <v>2229</v>
      </c>
      <c r="B1517" s="228">
        <v>215</v>
      </c>
      <c r="C1517" s="228">
        <v>3.04</v>
      </c>
      <c r="D1517" s="228">
        <v>120</v>
      </c>
      <c r="E1517" s="228">
        <v>1.4</v>
      </c>
      <c r="F1517" s="228">
        <v>-95</v>
      </c>
      <c r="G1517" s="228">
        <v>-1.6400000000000001</v>
      </c>
    </row>
    <row r="1518" spans="1:7">
      <c r="A1518" s="228" t="s">
        <v>2230</v>
      </c>
      <c r="B1518" s="228">
        <v>98.2</v>
      </c>
      <c r="C1518" s="228">
        <v>1.56</v>
      </c>
      <c r="D1518" s="228">
        <v>120</v>
      </c>
      <c r="E1518" s="228">
        <v>1.4</v>
      </c>
      <c r="F1518" s="228">
        <v>21.799999999999997</v>
      </c>
      <c r="G1518" s="228">
        <v>-0.16000000000000014</v>
      </c>
    </row>
    <row r="1519" spans="1:7">
      <c r="A1519" s="228" t="s">
        <v>2231</v>
      </c>
      <c r="B1519" s="228">
        <v>208.2</v>
      </c>
      <c r="C1519" s="228">
        <v>3.3709349999999993</v>
      </c>
      <c r="D1519" s="228">
        <v>324</v>
      </c>
      <c r="E1519" s="228">
        <v>3.96</v>
      </c>
      <c r="F1519" s="228">
        <v>115.80000000000001</v>
      </c>
      <c r="G1519" s="228">
        <v>0.58906500000000062</v>
      </c>
    </row>
    <row r="1520" spans="1:7">
      <c r="A1520" s="228" t="s">
        <v>2232</v>
      </c>
      <c r="B1520" s="228">
        <v>171</v>
      </c>
      <c r="C1520" s="228">
        <v>2.1512799999999999</v>
      </c>
      <c r="D1520" s="228">
        <v>180</v>
      </c>
      <c r="E1520" s="228">
        <v>2.1</v>
      </c>
      <c r="F1520" s="228">
        <v>9</v>
      </c>
      <c r="G1520" s="228">
        <v>-5.127999999999977E-2</v>
      </c>
    </row>
    <row r="1521" spans="1:7">
      <c r="A1521" s="228" t="s">
        <v>2233</v>
      </c>
      <c r="B1521" s="228">
        <v>205.5</v>
      </c>
      <c r="C1521" s="228">
        <v>3.9899999999999998</v>
      </c>
      <c r="D1521" s="228">
        <v>180</v>
      </c>
      <c r="E1521" s="228">
        <v>2.1</v>
      </c>
      <c r="F1521" s="228">
        <v>-25.5</v>
      </c>
      <c r="G1521" s="228">
        <v>-1.8899999999999997</v>
      </c>
    </row>
    <row r="1522" spans="1:7">
      <c r="A1522" s="228" t="s">
        <v>2234</v>
      </c>
      <c r="B1522" s="228">
        <v>157.5</v>
      </c>
      <c r="C1522" s="228">
        <v>2.4599999999999995</v>
      </c>
      <c r="D1522" s="228">
        <v>180</v>
      </c>
      <c r="E1522" s="228">
        <v>2.1</v>
      </c>
      <c r="F1522" s="228">
        <v>22.5</v>
      </c>
      <c r="G1522" s="228">
        <v>-0.35999999999999943</v>
      </c>
    </row>
    <row r="1523" spans="1:7">
      <c r="A1523" s="228" t="s">
        <v>2235</v>
      </c>
      <c r="B1523" s="228">
        <v>54</v>
      </c>
      <c r="C1523" s="228">
        <v>0.44999999999999996</v>
      </c>
      <c r="D1523" s="228">
        <v>336</v>
      </c>
      <c r="E1523" s="228">
        <v>4.62</v>
      </c>
      <c r="F1523" s="228">
        <v>282</v>
      </c>
      <c r="G1523" s="228">
        <v>4.17</v>
      </c>
    </row>
    <row r="1524" spans="1:7">
      <c r="A1524" s="228" t="s">
        <v>2236</v>
      </c>
      <c r="B1524" s="228">
        <v>220.5</v>
      </c>
      <c r="C1524" s="228">
        <v>4.1099999999999994</v>
      </c>
      <c r="D1524" s="228">
        <v>180</v>
      </c>
      <c r="E1524" s="228">
        <v>2.1</v>
      </c>
      <c r="F1524" s="228">
        <v>-40.5</v>
      </c>
      <c r="G1524" s="228">
        <v>-2.0099999999999993</v>
      </c>
    </row>
    <row r="1525" spans="1:7">
      <c r="A1525" s="228" t="s">
        <v>2237</v>
      </c>
      <c r="B1525" s="228">
        <v>80</v>
      </c>
      <c r="C1525" s="228">
        <v>1.1200000000000001</v>
      </c>
      <c r="D1525" s="228">
        <v>120</v>
      </c>
      <c r="E1525" s="228">
        <v>1.4</v>
      </c>
      <c r="F1525" s="228">
        <v>40</v>
      </c>
      <c r="G1525" s="228">
        <v>0.2799999999999998</v>
      </c>
    </row>
    <row r="1526" spans="1:7">
      <c r="A1526" s="228" t="s">
        <v>2238</v>
      </c>
      <c r="B1526" s="228">
        <v>614.9</v>
      </c>
      <c r="C1526" s="228">
        <v>9.0239999999999991</v>
      </c>
      <c r="D1526" s="228">
        <v>448</v>
      </c>
      <c r="E1526" s="228">
        <v>6.16</v>
      </c>
      <c r="F1526" s="228">
        <v>-166.89999999999998</v>
      </c>
      <c r="G1526" s="228">
        <v>-2.863999999999999</v>
      </c>
    </row>
    <row r="1527" spans="1:7">
      <c r="A1527" s="228" t="s">
        <v>2239</v>
      </c>
      <c r="B1527" s="228">
        <v>221.4</v>
      </c>
      <c r="C1527" s="228">
        <v>3.33</v>
      </c>
      <c r="D1527" s="228">
        <v>324</v>
      </c>
      <c r="E1527" s="228">
        <v>3.96</v>
      </c>
      <c r="F1527" s="228">
        <v>102.6</v>
      </c>
      <c r="G1527" s="228">
        <v>0.62999999999999989</v>
      </c>
    </row>
    <row r="1528" spans="1:7">
      <c r="A1528" s="228" t="s">
        <v>2240</v>
      </c>
      <c r="B1528" s="228">
        <v>177</v>
      </c>
      <c r="C1528" s="228">
        <v>2.9799999999999995</v>
      </c>
      <c r="D1528" s="228">
        <v>120</v>
      </c>
      <c r="E1528" s="228">
        <v>1.4</v>
      </c>
      <c r="F1528" s="228">
        <v>-57</v>
      </c>
      <c r="G1528" s="228">
        <v>-1.5799999999999996</v>
      </c>
    </row>
    <row r="1529" spans="1:7">
      <c r="A1529" s="228" t="s">
        <v>2241</v>
      </c>
      <c r="B1529" s="228">
        <v>174.3</v>
      </c>
      <c r="C1529" s="228">
        <v>2.7800000000000002</v>
      </c>
      <c r="D1529" s="228">
        <v>180</v>
      </c>
      <c r="E1529" s="228">
        <v>2.1</v>
      </c>
      <c r="F1529" s="228">
        <v>5.6999999999999886</v>
      </c>
      <c r="G1529" s="228">
        <v>-0.68000000000000016</v>
      </c>
    </row>
    <row r="1530" spans="1:7">
      <c r="A1530" s="228" t="s">
        <v>2242</v>
      </c>
      <c r="B1530" s="228">
        <v>344.1</v>
      </c>
      <c r="C1530" s="228">
        <v>6.64</v>
      </c>
      <c r="D1530" s="228">
        <v>640</v>
      </c>
      <c r="E1530" s="228">
        <v>8.64</v>
      </c>
      <c r="F1530" s="228">
        <v>295.89999999999998</v>
      </c>
      <c r="G1530" s="228">
        <v>2.0000000000000009</v>
      </c>
    </row>
    <row r="1531" spans="1:7">
      <c r="A1531" s="228" t="s">
        <v>2243</v>
      </c>
      <c r="B1531" s="228">
        <v>438</v>
      </c>
      <c r="C1531" s="228">
        <v>6.3734529999999996</v>
      </c>
      <c r="D1531" s="228">
        <v>480</v>
      </c>
      <c r="E1531" s="228">
        <v>6.48</v>
      </c>
      <c r="F1531" s="228">
        <v>42</v>
      </c>
      <c r="G1531" s="228">
        <v>0.10654700000000084</v>
      </c>
    </row>
    <row r="1532" spans="1:7">
      <c r="A1532" s="228" t="s">
        <v>2244</v>
      </c>
      <c r="B1532" s="228">
        <v>310</v>
      </c>
      <c r="C1532" s="228">
        <v>3.6999149999999994</v>
      </c>
      <c r="D1532" s="228">
        <v>324</v>
      </c>
      <c r="E1532" s="228">
        <v>3.96</v>
      </c>
      <c r="F1532" s="228">
        <v>14</v>
      </c>
      <c r="G1532" s="228">
        <v>0.26008500000000057</v>
      </c>
    </row>
    <row r="1533" spans="1:7">
      <c r="A1533" s="228" t="s">
        <v>2245</v>
      </c>
      <c r="B1533" s="228">
        <v>380.1</v>
      </c>
      <c r="C1533" s="228">
        <v>6.4396950000000004</v>
      </c>
      <c r="D1533" s="228">
        <v>480</v>
      </c>
      <c r="E1533" s="228">
        <v>6.48</v>
      </c>
      <c r="F1533" s="228">
        <v>99.899999999999977</v>
      </c>
      <c r="G1533" s="228">
        <v>4.0305000000000035E-2</v>
      </c>
    </row>
    <row r="1534" spans="1:7">
      <c r="A1534" s="228" t="s">
        <v>2246</v>
      </c>
      <c r="B1534" s="228">
        <v>225.9</v>
      </c>
      <c r="C1534" s="228">
        <v>3.9896879999999992</v>
      </c>
      <c r="D1534" s="228">
        <v>324</v>
      </c>
      <c r="E1534" s="228">
        <v>3.96</v>
      </c>
      <c r="F1534" s="228">
        <v>98.1</v>
      </c>
      <c r="G1534" s="228">
        <v>-2.9687999999999271E-2</v>
      </c>
    </row>
    <row r="1535" spans="1:7">
      <c r="A1535" s="228" t="s">
        <v>2247</v>
      </c>
      <c r="B1535" s="228">
        <v>90</v>
      </c>
      <c r="C1535" s="228">
        <v>1.34</v>
      </c>
      <c r="D1535" s="228">
        <v>120</v>
      </c>
      <c r="E1535" s="228">
        <v>1.4</v>
      </c>
      <c r="F1535" s="228">
        <v>30</v>
      </c>
      <c r="G1535" s="228">
        <v>5.9999999999999831E-2</v>
      </c>
    </row>
    <row r="1536" spans="1:7">
      <c r="A1536" s="228" t="s">
        <v>2248</v>
      </c>
      <c r="B1536" s="228">
        <v>620.6</v>
      </c>
      <c r="C1536" s="228">
        <v>10.028110000000002</v>
      </c>
      <c r="D1536" s="228">
        <v>480</v>
      </c>
      <c r="E1536" s="228">
        <v>6.48</v>
      </c>
      <c r="F1536" s="228">
        <v>-140.60000000000002</v>
      </c>
      <c r="G1536" s="228">
        <v>-3.5481100000000012</v>
      </c>
    </row>
    <row r="1537" spans="1:7">
      <c r="A1537" s="228" t="s">
        <v>2249</v>
      </c>
      <c r="B1537" s="228">
        <v>175.5</v>
      </c>
      <c r="C1537" s="228">
        <v>3.8999999999999995</v>
      </c>
      <c r="D1537" s="228">
        <v>180</v>
      </c>
      <c r="E1537" s="228">
        <v>2.1</v>
      </c>
      <c r="F1537" s="228">
        <v>4.5</v>
      </c>
      <c r="G1537" s="228">
        <v>-1.7999999999999994</v>
      </c>
    </row>
    <row r="1538" spans="1:7">
      <c r="A1538" s="228" t="s">
        <v>2250</v>
      </c>
      <c r="B1538" s="228">
        <v>198.6</v>
      </c>
      <c r="C1538" s="228">
        <v>3.3092060000000005</v>
      </c>
      <c r="D1538" s="228">
        <v>216</v>
      </c>
      <c r="E1538" s="228">
        <v>2.64</v>
      </c>
      <c r="F1538" s="228">
        <v>17.400000000000006</v>
      </c>
      <c r="G1538" s="228">
        <v>-0.66920600000000041</v>
      </c>
    </row>
    <row r="1539" spans="1:7">
      <c r="A1539" s="228" t="s">
        <v>2251</v>
      </c>
      <c r="B1539" s="228">
        <v>413.6</v>
      </c>
      <c r="C1539" s="228">
        <v>6.0994530000000005</v>
      </c>
      <c r="D1539" s="228">
        <v>640</v>
      </c>
      <c r="E1539" s="228">
        <v>8.64</v>
      </c>
      <c r="F1539" s="228">
        <v>226.39999999999998</v>
      </c>
      <c r="G1539" s="228">
        <v>2.5405470000000001</v>
      </c>
    </row>
    <row r="1540" spans="1:7">
      <c r="A1540" s="228" t="s">
        <v>2252</v>
      </c>
      <c r="B1540" s="228">
        <v>318.39999999999998</v>
      </c>
      <c r="C1540" s="228">
        <v>4.5419999999999998</v>
      </c>
      <c r="D1540" s="228">
        <v>324</v>
      </c>
      <c r="E1540" s="228">
        <v>3.96</v>
      </c>
      <c r="F1540" s="228">
        <v>5.6000000000000227</v>
      </c>
      <c r="G1540" s="228">
        <v>-0.58199999999999985</v>
      </c>
    </row>
    <row r="1541" spans="1:7">
      <c r="A1541" s="228" t="s">
        <v>2253</v>
      </c>
      <c r="B1541" s="228">
        <v>149</v>
      </c>
      <c r="C1541" s="228">
        <v>2.2068209999999997</v>
      </c>
      <c r="D1541" s="228">
        <v>224</v>
      </c>
      <c r="E1541" s="228">
        <v>3.08</v>
      </c>
      <c r="F1541" s="228">
        <v>75</v>
      </c>
      <c r="G1541" s="228">
        <v>0.87317900000000037</v>
      </c>
    </row>
    <row r="1542" spans="1:7">
      <c r="A1542" s="228" t="s">
        <v>2254</v>
      </c>
      <c r="B1542" s="228">
        <v>493.5</v>
      </c>
      <c r="C1542" s="228">
        <v>8.3599999999999977</v>
      </c>
      <c r="D1542" s="228">
        <v>324</v>
      </c>
      <c r="E1542" s="228">
        <v>3.96</v>
      </c>
      <c r="F1542" s="228">
        <v>-169.5</v>
      </c>
      <c r="G1542" s="228">
        <v>-4.3999999999999977</v>
      </c>
    </row>
    <row r="1543" spans="1:7">
      <c r="A1543" s="228" t="s">
        <v>2255</v>
      </c>
      <c r="B1543" s="228">
        <v>323.89999999999998</v>
      </c>
      <c r="C1543" s="228">
        <v>4.5561600000000002</v>
      </c>
      <c r="D1543" s="228">
        <v>336</v>
      </c>
      <c r="E1543" s="228">
        <v>4.62</v>
      </c>
      <c r="F1543" s="228">
        <v>12.100000000000023</v>
      </c>
      <c r="G1543" s="228">
        <v>6.3839999999999897E-2</v>
      </c>
    </row>
    <row r="1544" spans="1:7">
      <c r="A1544" s="228" t="s">
        <v>2256</v>
      </c>
      <c r="B1544" s="228">
        <v>666.4</v>
      </c>
      <c r="C1544" s="228">
        <v>11.781554999999999</v>
      </c>
      <c r="D1544" s="228">
        <v>480</v>
      </c>
      <c r="E1544" s="228">
        <v>6.48</v>
      </c>
      <c r="F1544" s="228">
        <v>-186.39999999999998</v>
      </c>
      <c r="G1544" s="228">
        <v>-5.3015549999999987</v>
      </c>
    </row>
    <row r="1545" spans="1:7">
      <c r="A1545" s="228" t="s">
        <v>2257</v>
      </c>
      <c r="B1545" s="228">
        <v>310.2</v>
      </c>
      <c r="C1545" s="228">
        <v>5.3720000000000008</v>
      </c>
      <c r="D1545" s="228">
        <v>324</v>
      </c>
      <c r="E1545" s="228">
        <v>3.96</v>
      </c>
      <c r="F1545" s="228">
        <v>13.800000000000011</v>
      </c>
      <c r="G1545" s="228">
        <v>-1.4120000000000008</v>
      </c>
    </row>
    <row r="1546" spans="1:7">
      <c r="A1546" s="228" t="s">
        <v>2258</v>
      </c>
      <c r="B1546" s="228">
        <v>179.5</v>
      </c>
      <c r="C1546" s="228">
        <v>3.1100000000000003</v>
      </c>
      <c r="D1546" s="228">
        <v>224</v>
      </c>
      <c r="E1546" s="228">
        <v>3.08</v>
      </c>
      <c r="F1546" s="228">
        <v>44.5</v>
      </c>
      <c r="G1546" s="228">
        <v>-3.0000000000000249E-2</v>
      </c>
    </row>
    <row r="1547" spans="1:7">
      <c r="A1547" s="228" t="s">
        <v>2259</v>
      </c>
      <c r="B1547" s="228">
        <v>90</v>
      </c>
      <c r="C1547" s="228">
        <v>0.72</v>
      </c>
      <c r="D1547" s="228">
        <v>60</v>
      </c>
      <c r="E1547" s="228">
        <v>0.7</v>
      </c>
      <c r="F1547" s="228">
        <v>-30</v>
      </c>
      <c r="G1547" s="228">
        <v>-2.0000000000000018E-2</v>
      </c>
    </row>
    <row r="1548" spans="1:7">
      <c r="A1548" s="228" t="s">
        <v>2260</v>
      </c>
      <c r="B1548" s="228">
        <v>150.1</v>
      </c>
      <c r="C1548" s="228">
        <v>2.1</v>
      </c>
      <c r="D1548" s="228">
        <v>180</v>
      </c>
      <c r="E1548" s="228">
        <v>2.1</v>
      </c>
      <c r="F1548" s="228">
        <v>29.900000000000006</v>
      </c>
      <c r="G1548" s="228">
        <v>0</v>
      </c>
    </row>
    <row r="1549" spans="1:7">
      <c r="A1549" s="228" t="s">
        <v>2261</v>
      </c>
      <c r="B1549" s="228">
        <v>238.7</v>
      </c>
      <c r="C1549" s="228">
        <v>3.5500010000000009</v>
      </c>
      <c r="D1549" s="228">
        <v>180</v>
      </c>
      <c r="E1549" s="228">
        <v>2.1</v>
      </c>
      <c r="F1549" s="228">
        <v>-58.699999999999989</v>
      </c>
      <c r="G1549" s="228">
        <v>-1.4500010000000008</v>
      </c>
    </row>
    <row r="1550" spans="1:7">
      <c r="A1550" s="228" t="s">
        <v>2262</v>
      </c>
      <c r="B1550" s="228">
        <v>121.5</v>
      </c>
      <c r="C1550" s="228">
        <v>1.0570200000000001</v>
      </c>
      <c r="D1550" s="228">
        <v>180</v>
      </c>
      <c r="E1550" s="228">
        <v>2.1</v>
      </c>
      <c r="F1550" s="228">
        <v>58.5</v>
      </c>
      <c r="G1550" s="228">
        <v>1.04298</v>
      </c>
    </row>
    <row r="1551" spans="1:7">
      <c r="A1551" s="228" t="s">
        <v>2263</v>
      </c>
      <c r="B1551" s="228">
        <v>273.5</v>
      </c>
      <c r="C1551" s="228">
        <v>4.3028000000000004</v>
      </c>
      <c r="D1551" s="228">
        <v>336</v>
      </c>
      <c r="E1551" s="228">
        <v>4.62</v>
      </c>
      <c r="F1551" s="228">
        <v>62.5</v>
      </c>
      <c r="G1551" s="228">
        <v>0.3171999999999997</v>
      </c>
    </row>
    <row r="1552" spans="1:7">
      <c r="A1552" s="228" t="s">
        <v>2264</v>
      </c>
      <c r="B1552" s="228">
        <v>54</v>
      </c>
      <c r="C1552" s="228">
        <v>0.44999999999999996</v>
      </c>
      <c r="D1552" s="228">
        <v>336</v>
      </c>
      <c r="E1552" s="228">
        <v>4.62</v>
      </c>
      <c r="F1552" s="228">
        <v>282</v>
      </c>
      <c r="G1552" s="228">
        <v>4.17</v>
      </c>
    </row>
    <row r="1553" spans="1:7">
      <c r="A1553" s="228" t="s">
        <v>2265</v>
      </c>
      <c r="B1553" s="228">
        <v>222.3</v>
      </c>
      <c r="C1553" s="228">
        <v>3.15</v>
      </c>
      <c r="D1553" s="228">
        <v>180</v>
      </c>
      <c r="E1553" s="228">
        <v>2.1</v>
      </c>
      <c r="F1553" s="228">
        <v>-42.300000000000011</v>
      </c>
      <c r="G1553" s="228">
        <v>-1.0499999999999998</v>
      </c>
    </row>
    <row r="1554" spans="1:7">
      <c r="A1554" s="228" t="s">
        <v>2266</v>
      </c>
      <c r="B1554" s="228">
        <v>191.9</v>
      </c>
      <c r="C1554" s="228">
        <v>3.0512799999999998</v>
      </c>
      <c r="D1554" s="228">
        <v>336</v>
      </c>
      <c r="E1554" s="228">
        <v>4.62</v>
      </c>
      <c r="F1554" s="228">
        <v>144.1</v>
      </c>
      <c r="G1554" s="228">
        <v>1.5687200000000003</v>
      </c>
    </row>
    <row r="1555" spans="1:7">
      <c r="A1555" s="228" t="s">
        <v>2267</v>
      </c>
      <c r="B1555" s="228">
        <v>539.20000000000005</v>
      </c>
      <c r="C1555" s="228">
        <v>8.0340000000000007</v>
      </c>
      <c r="D1555" s="228">
        <v>336</v>
      </c>
      <c r="E1555" s="228">
        <v>4.62</v>
      </c>
      <c r="F1555" s="228">
        <v>-203.20000000000005</v>
      </c>
      <c r="G1555" s="228">
        <v>-3.4140000000000006</v>
      </c>
    </row>
    <row r="1556" spans="1:7">
      <c r="A1556" s="228" t="s">
        <v>2268</v>
      </c>
      <c r="B1556" s="228">
        <v>288.3</v>
      </c>
      <c r="C1556" s="228">
        <v>4.0156000000000009</v>
      </c>
      <c r="D1556" s="228">
        <v>336</v>
      </c>
      <c r="E1556" s="228">
        <v>4.62</v>
      </c>
      <c r="F1556" s="228">
        <v>47.699999999999989</v>
      </c>
      <c r="G1556" s="228">
        <v>0.60439999999999916</v>
      </c>
    </row>
    <row r="1557" spans="1:7">
      <c r="A1557" s="228" t="s">
        <v>2269</v>
      </c>
      <c r="B1557" s="228">
        <v>175.5</v>
      </c>
      <c r="C1557" s="228">
        <v>3.8999999999999995</v>
      </c>
      <c r="D1557" s="228">
        <v>180</v>
      </c>
      <c r="E1557" s="228">
        <v>2.1</v>
      </c>
      <c r="F1557" s="228">
        <v>4.5</v>
      </c>
      <c r="G1557" s="228">
        <v>-1.7999999999999994</v>
      </c>
    </row>
    <row r="1558" spans="1:7">
      <c r="A1558" s="228" t="s">
        <v>2270</v>
      </c>
      <c r="B1558" s="228">
        <v>269.39999999999998</v>
      </c>
      <c r="C1558" s="228">
        <v>3.9220000000000002</v>
      </c>
      <c r="D1558" s="228">
        <v>224</v>
      </c>
      <c r="E1558" s="228">
        <v>3.08</v>
      </c>
      <c r="F1558" s="228">
        <v>-45.399999999999977</v>
      </c>
      <c r="G1558" s="228">
        <v>-0.84200000000000008</v>
      </c>
    </row>
    <row r="1559" spans="1:7">
      <c r="A1559" s="228" t="s">
        <v>2271</v>
      </c>
      <c r="B1559" s="228">
        <v>237.3</v>
      </c>
      <c r="C1559" s="228">
        <v>3.5500000000000003</v>
      </c>
      <c r="D1559" s="228">
        <v>180</v>
      </c>
      <c r="E1559" s="228">
        <v>2.1</v>
      </c>
      <c r="F1559" s="228">
        <v>-57.300000000000011</v>
      </c>
      <c r="G1559" s="228">
        <v>-1.4500000000000002</v>
      </c>
    </row>
    <row r="1560" spans="1:7">
      <c r="A1560" s="228" t="s">
        <v>2272</v>
      </c>
      <c r="B1560" s="228">
        <v>538</v>
      </c>
      <c r="C1560" s="228">
        <v>7.742</v>
      </c>
      <c r="D1560" s="228">
        <v>480</v>
      </c>
      <c r="E1560" s="228">
        <v>6.48</v>
      </c>
      <c r="F1560" s="228">
        <v>-58</v>
      </c>
      <c r="G1560" s="228">
        <v>-1.2619999999999996</v>
      </c>
    </row>
    <row r="1561" spans="1:7">
      <c r="A1561" s="228" t="s">
        <v>2273</v>
      </c>
      <c r="B1561" s="228">
        <v>343.8</v>
      </c>
      <c r="C1561" s="228">
        <v>5.4875820000000006</v>
      </c>
      <c r="D1561" s="228">
        <v>324</v>
      </c>
      <c r="E1561" s="228">
        <v>3.96</v>
      </c>
      <c r="F1561" s="228">
        <v>-19.800000000000011</v>
      </c>
      <c r="G1561" s="228">
        <v>-1.5275820000000007</v>
      </c>
    </row>
    <row r="1562" spans="1:7">
      <c r="A1562" s="228" t="s">
        <v>2274</v>
      </c>
      <c r="B1562" s="228">
        <v>147.30000000000001</v>
      </c>
      <c r="C1562" s="228">
        <v>2.34</v>
      </c>
      <c r="D1562" s="228">
        <v>180</v>
      </c>
      <c r="E1562" s="228">
        <v>2.1</v>
      </c>
      <c r="F1562" s="228">
        <v>32.699999999999989</v>
      </c>
      <c r="G1562" s="228">
        <v>-0.23999999999999977</v>
      </c>
    </row>
    <row r="1563" spans="1:7">
      <c r="A1563" s="228" t="s">
        <v>2275</v>
      </c>
      <c r="B1563" s="228">
        <v>534.4</v>
      </c>
      <c r="C1563" s="228">
        <v>8.0760000000000005</v>
      </c>
      <c r="D1563" s="228">
        <v>336</v>
      </c>
      <c r="E1563" s="228">
        <v>4.62</v>
      </c>
      <c r="F1563" s="228">
        <v>-198.39999999999998</v>
      </c>
      <c r="G1563" s="228">
        <v>-3.4560000000000004</v>
      </c>
    </row>
    <row r="1564" spans="1:7">
      <c r="A1564" s="228" t="s">
        <v>2276</v>
      </c>
      <c r="B1564" s="228">
        <v>157.6</v>
      </c>
      <c r="C1564" s="228">
        <v>2.3719999999999999</v>
      </c>
      <c r="D1564" s="228">
        <v>180</v>
      </c>
      <c r="E1564" s="228">
        <v>2.1</v>
      </c>
      <c r="F1564" s="228">
        <v>22.400000000000006</v>
      </c>
      <c r="G1564" s="228">
        <v>-0.2719999999999998</v>
      </c>
    </row>
    <row r="1565" spans="1:7">
      <c r="A1565" s="228" t="s">
        <v>2277</v>
      </c>
      <c r="B1565" s="228">
        <v>255.2</v>
      </c>
      <c r="C1565" s="228">
        <v>4.0999999999999996</v>
      </c>
      <c r="D1565" s="228">
        <v>324</v>
      </c>
      <c r="E1565" s="228">
        <v>3.96</v>
      </c>
      <c r="F1565" s="228">
        <v>68.800000000000011</v>
      </c>
      <c r="G1565" s="228">
        <v>-0.13999999999999968</v>
      </c>
    </row>
    <row r="1566" spans="1:7">
      <c r="A1566" s="228" t="s">
        <v>2278</v>
      </c>
      <c r="B1566" s="228">
        <v>147.30000000000001</v>
      </c>
      <c r="C1566" s="228">
        <v>2.34</v>
      </c>
      <c r="D1566" s="228">
        <v>180</v>
      </c>
      <c r="E1566" s="228">
        <v>2.1</v>
      </c>
      <c r="F1566" s="228">
        <v>32.699999999999989</v>
      </c>
      <c r="G1566" s="228">
        <v>-0.23999999999999977</v>
      </c>
    </row>
    <row r="1567" spans="1:7">
      <c r="A1567" s="228" t="s">
        <v>2279</v>
      </c>
      <c r="B1567" s="228">
        <v>98.2</v>
      </c>
      <c r="C1567" s="228">
        <v>1.56</v>
      </c>
      <c r="D1567" s="228">
        <v>120</v>
      </c>
      <c r="E1567" s="228">
        <v>1.4</v>
      </c>
      <c r="F1567" s="228">
        <v>21.799999999999997</v>
      </c>
      <c r="G1567" s="228">
        <v>-0.16000000000000014</v>
      </c>
    </row>
    <row r="1568" spans="1:7">
      <c r="A1568" s="228" t="s">
        <v>2280</v>
      </c>
      <c r="B1568" s="228">
        <v>703.2</v>
      </c>
      <c r="C1568" s="228">
        <v>12.438969999999999</v>
      </c>
      <c r="D1568" s="228">
        <v>640</v>
      </c>
      <c r="E1568" s="228">
        <v>8.64</v>
      </c>
      <c r="F1568" s="228">
        <v>-63.200000000000045</v>
      </c>
      <c r="G1568" s="228">
        <v>-3.7989699999999988</v>
      </c>
    </row>
    <row r="1569" spans="1:7">
      <c r="A1569" s="228" t="s">
        <v>2281</v>
      </c>
      <c r="B1569" s="228">
        <v>30</v>
      </c>
      <c r="C1569" s="228">
        <v>0.52</v>
      </c>
      <c r="D1569" s="228">
        <v>120</v>
      </c>
      <c r="E1569" s="228">
        <v>1.4</v>
      </c>
      <c r="F1569" s="228">
        <v>90</v>
      </c>
      <c r="G1569" s="228">
        <v>0.87999999999999989</v>
      </c>
    </row>
    <row r="1570" spans="1:7">
      <c r="A1570" s="228" t="s">
        <v>2282</v>
      </c>
      <c r="B1570" s="228">
        <v>98.2</v>
      </c>
      <c r="C1570" s="228">
        <v>1.56</v>
      </c>
      <c r="D1570" s="228">
        <v>120</v>
      </c>
      <c r="E1570" s="228">
        <v>1.4</v>
      </c>
      <c r="F1570" s="228">
        <v>21.799999999999997</v>
      </c>
      <c r="G1570" s="228">
        <v>-0.16000000000000014</v>
      </c>
    </row>
    <row r="1571" spans="1:7">
      <c r="A1571" s="228" t="s">
        <v>2283</v>
      </c>
      <c r="B1571" s="228">
        <v>820.5</v>
      </c>
      <c r="C1571" s="228">
        <v>12.143691999999998</v>
      </c>
      <c r="D1571" s="228">
        <v>480</v>
      </c>
      <c r="E1571" s="228">
        <v>6.48</v>
      </c>
      <c r="F1571" s="228">
        <v>-340.5</v>
      </c>
      <c r="G1571" s="228">
        <v>-5.6636919999999975</v>
      </c>
    </row>
    <row r="1572" spans="1:7">
      <c r="A1572" s="228" t="s">
        <v>2284</v>
      </c>
      <c r="B1572" s="228">
        <v>280</v>
      </c>
      <c r="C1572" s="228">
        <v>3.96</v>
      </c>
      <c r="D1572" s="228">
        <v>324</v>
      </c>
      <c r="E1572" s="228">
        <v>3.96</v>
      </c>
      <c r="F1572" s="228">
        <v>44</v>
      </c>
      <c r="G1572" s="228">
        <v>0</v>
      </c>
    </row>
    <row r="1573" spans="1:7">
      <c r="A1573" s="228" t="s">
        <v>2285</v>
      </c>
      <c r="B1573" s="228">
        <v>410.6</v>
      </c>
      <c r="C1573" s="228">
        <v>6.3339259999999999</v>
      </c>
      <c r="D1573" s="228">
        <v>324</v>
      </c>
      <c r="E1573" s="228">
        <v>3.96</v>
      </c>
      <c r="F1573" s="228">
        <v>-86.600000000000023</v>
      </c>
      <c r="G1573" s="228">
        <v>-2.373926</v>
      </c>
    </row>
    <row r="1574" spans="1:7">
      <c r="A1574" s="228" t="s">
        <v>2286</v>
      </c>
      <c r="B1574" s="228">
        <v>331.5</v>
      </c>
      <c r="C1574" s="228">
        <v>4.9120000000000008</v>
      </c>
      <c r="D1574" s="228">
        <v>480</v>
      </c>
      <c r="E1574" s="228">
        <v>6.48</v>
      </c>
      <c r="F1574" s="228">
        <v>148.5</v>
      </c>
      <c r="G1574" s="228">
        <v>1.5679999999999996</v>
      </c>
    </row>
    <row r="1575" spans="1:7">
      <c r="A1575" s="228" t="s">
        <v>2287</v>
      </c>
      <c r="B1575" s="228">
        <v>218.5</v>
      </c>
      <c r="C1575" s="228">
        <v>3.1920000000000002</v>
      </c>
      <c r="D1575" s="228">
        <v>112</v>
      </c>
      <c r="E1575" s="228">
        <v>1.54</v>
      </c>
      <c r="F1575" s="228">
        <v>-106.5</v>
      </c>
      <c r="G1575" s="228">
        <v>-1.6520000000000001</v>
      </c>
    </row>
    <row r="1576" spans="1:7">
      <c r="A1576" s="228" t="s">
        <v>2288</v>
      </c>
      <c r="B1576" s="228">
        <v>157.5</v>
      </c>
      <c r="C1576" s="228">
        <v>2.4599999999999995</v>
      </c>
      <c r="D1576" s="228">
        <v>324</v>
      </c>
      <c r="E1576" s="228">
        <v>3.96</v>
      </c>
      <c r="F1576" s="228">
        <v>166.5</v>
      </c>
      <c r="G1576" s="228">
        <v>1.5000000000000004</v>
      </c>
    </row>
    <row r="1577" spans="1:7">
      <c r="A1577" s="228" t="s">
        <v>2289</v>
      </c>
      <c r="B1577" s="228">
        <v>203.5</v>
      </c>
      <c r="C1577" s="228">
        <v>2.6401459999999997</v>
      </c>
      <c r="D1577" s="228">
        <v>324</v>
      </c>
      <c r="E1577" s="228">
        <v>3.96</v>
      </c>
      <c r="F1577" s="228">
        <v>120.5</v>
      </c>
      <c r="G1577" s="228">
        <v>1.3198540000000003</v>
      </c>
    </row>
    <row r="1578" spans="1:7">
      <c r="A1578" s="228" t="s">
        <v>2290</v>
      </c>
      <c r="B1578" s="228">
        <v>194.7</v>
      </c>
      <c r="C1578" s="228">
        <v>2.7600000000000002</v>
      </c>
      <c r="D1578" s="228">
        <v>480</v>
      </c>
      <c r="E1578" s="228">
        <v>6.48</v>
      </c>
      <c r="F1578" s="228">
        <v>285.3</v>
      </c>
      <c r="G1578" s="228">
        <v>3.72</v>
      </c>
    </row>
    <row r="1579" spans="1:7">
      <c r="A1579" s="228" t="s">
        <v>2291</v>
      </c>
      <c r="B1579" s="228">
        <v>126.4</v>
      </c>
      <c r="C1579" s="228">
        <v>1.7</v>
      </c>
      <c r="D1579" s="228">
        <v>180</v>
      </c>
      <c r="E1579" s="228">
        <v>2.1</v>
      </c>
      <c r="F1579" s="228">
        <v>53.599999999999994</v>
      </c>
      <c r="G1579" s="228">
        <v>0.40000000000000013</v>
      </c>
    </row>
    <row r="1580" spans="1:7">
      <c r="A1580" s="228" t="s">
        <v>2292</v>
      </c>
      <c r="B1580" s="228">
        <v>220.5</v>
      </c>
      <c r="C1580" s="228">
        <v>4.1099999999999994</v>
      </c>
      <c r="D1580" s="228">
        <v>180</v>
      </c>
      <c r="E1580" s="228">
        <v>2.1</v>
      </c>
      <c r="F1580" s="228">
        <v>-40.5</v>
      </c>
      <c r="G1580" s="228">
        <v>-2.0099999999999993</v>
      </c>
    </row>
    <row r="1581" spans="1:7">
      <c r="A1581" s="228" t="s">
        <v>2293</v>
      </c>
      <c r="B1581" s="228">
        <v>157.5</v>
      </c>
      <c r="C1581" s="228">
        <v>2.4599999999999995</v>
      </c>
      <c r="D1581" s="228">
        <v>324</v>
      </c>
      <c r="E1581" s="228">
        <v>3.96</v>
      </c>
      <c r="F1581" s="228">
        <v>166.5</v>
      </c>
      <c r="G1581" s="228">
        <v>1.5000000000000004</v>
      </c>
    </row>
    <row r="1582" spans="1:7">
      <c r="A1582" s="228" t="s">
        <v>2294</v>
      </c>
      <c r="B1582" s="228">
        <v>282.2</v>
      </c>
      <c r="C1582" s="228">
        <v>4.1800000000000006</v>
      </c>
      <c r="D1582" s="228">
        <v>336</v>
      </c>
      <c r="E1582" s="228">
        <v>4.62</v>
      </c>
      <c r="F1582" s="228">
        <v>53.800000000000011</v>
      </c>
      <c r="G1582" s="228">
        <v>0.4399999999999995</v>
      </c>
    </row>
    <row r="1583" spans="1:7">
      <c r="A1583" s="228" t="s">
        <v>2295</v>
      </c>
      <c r="B1583" s="228">
        <v>233.7</v>
      </c>
      <c r="C1583" s="228">
        <v>4.37</v>
      </c>
      <c r="D1583" s="228">
        <v>180</v>
      </c>
      <c r="E1583" s="228">
        <v>2.1</v>
      </c>
      <c r="F1583" s="228">
        <v>-53.699999999999989</v>
      </c>
      <c r="G1583" s="228">
        <v>-2.27</v>
      </c>
    </row>
    <row r="1584" spans="1:7">
      <c r="A1584" s="228" t="s">
        <v>2296</v>
      </c>
      <c r="B1584" s="228">
        <v>234.3</v>
      </c>
      <c r="C1584" s="228">
        <v>3.66</v>
      </c>
      <c r="D1584" s="228">
        <v>180</v>
      </c>
      <c r="E1584" s="228">
        <v>2.1</v>
      </c>
      <c r="F1584" s="228">
        <v>-54.300000000000011</v>
      </c>
      <c r="G1584" s="228">
        <v>-1.56</v>
      </c>
    </row>
    <row r="1585" spans="1:7">
      <c r="A1585" s="228" t="s">
        <v>2297</v>
      </c>
      <c r="B1585" s="228">
        <v>344.9</v>
      </c>
      <c r="C1585" s="228">
        <v>5.660000000000001</v>
      </c>
      <c r="D1585" s="228">
        <v>336</v>
      </c>
      <c r="E1585" s="228">
        <v>4.62</v>
      </c>
      <c r="F1585" s="228">
        <v>-8.8999999999999773</v>
      </c>
      <c r="G1585" s="228">
        <v>-1.0400000000000009</v>
      </c>
    </row>
    <row r="1586" spans="1:7">
      <c r="A1586" s="228" t="s">
        <v>2298</v>
      </c>
      <c r="B1586" s="228">
        <v>250.5</v>
      </c>
      <c r="C1586" s="228">
        <v>4.3499999999999996</v>
      </c>
      <c r="D1586" s="228">
        <v>240</v>
      </c>
      <c r="E1586" s="228">
        <v>2.8</v>
      </c>
      <c r="F1586" s="228">
        <v>-10.5</v>
      </c>
      <c r="G1586" s="228">
        <v>-1.5499999999999998</v>
      </c>
    </row>
    <row r="1587" spans="1:7">
      <c r="A1587" s="228" t="s">
        <v>2299</v>
      </c>
      <c r="B1587" s="228">
        <v>102</v>
      </c>
      <c r="C1587" s="228">
        <v>1.6800000000000002</v>
      </c>
      <c r="D1587" s="228">
        <v>180</v>
      </c>
      <c r="E1587" s="228">
        <v>2.1</v>
      </c>
      <c r="F1587" s="228">
        <v>78</v>
      </c>
      <c r="G1587" s="228">
        <v>0.41999999999999993</v>
      </c>
    </row>
    <row r="1588" spans="1:7">
      <c r="A1588" s="228" t="s">
        <v>2300</v>
      </c>
      <c r="B1588" s="228">
        <v>378.4</v>
      </c>
      <c r="C1588" s="228">
        <v>5.6000000000000005</v>
      </c>
      <c r="D1588" s="228">
        <v>336</v>
      </c>
      <c r="E1588" s="228">
        <v>4.62</v>
      </c>
      <c r="F1588" s="228">
        <v>-42.399999999999977</v>
      </c>
      <c r="G1588" s="228">
        <v>-0.98000000000000043</v>
      </c>
    </row>
    <row r="1589" spans="1:7">
      <c r="A1589" s="228" t="s">
        <v>2301</v>
      </c>
      <c r="B1589" s="228">
        <v>170</v>
      </c>
      <c r="C1589" s="228">
        <v>1.2235</v>
      </c>
      <c r="D1589" s="228">
        <v>180</v>
      </c>
      <c r="E1589" s="228">
        <v>2.1</v>
      </c>
      <c r="F1589" s="228">
        <v>10</v>
      </c>
      <c r="G1589" s="228">
        <v>0.87650000000000006</v>
      </c>
    </row>
    <row r="1590" spans="1:7">
      <c r="A1590" s="228" t="s">
        <v>2302</v>
      </c>
      <c r="B1590" s="228">
        <v>190.5</v>
      </c>
      <c r="C1590" s="228">
        <v>4.1099999999999994</v>
      </c>
      <c r="D1590" s="228">
        <v>180</v>
      </c>
      <c r="E1590" s="228">
        <v>2.1</v>
      </c>
      <c r="F1590" s="228">
        <v>-10.5</v>
      </c>
      <c r="G1590" s="228">
        <v>-2.0099999999999993</v>
      </c>
    </row>
    <row r="1591" spans="1:7">
      <c r="A1591" s="228" t="s">
        <v>2303</v>
      </c>
      <c r="B1591" s="228">
        <v>151.30000000000001</v>
      </c>
      <c r="C1591" s="228">
        <v>2.2300000000000004</v>
      </c>
      <c r="D1591" s="228">
        <v>180</v>
      </c>
      <c r="E1591" s="228">
        <v>2.1</v>
      </c>
      <c r="F1591" s="228">
        <v>28.699999999999989</v>
      </c>
      <c r="G1591" s="228">
        <v>-0.13000000000000034</v>
      </c>
    </row>
    <row r="1592" spans="1:7">
      <c r="A1592" s="228" t="s">
        <v>2304</v>
      </c>
      <c r="B1592" s="228">
        <v>147.30000000000001</v>
      </c>
      <c r="C1592" s="228">
        <v>2.34</v>
      </c>
      <c r="D1592" s="228">
        <v>180</v>
      </c>
      <c r="E1592" s="228">
        <v>2.1</v>
      </c>
      <c r="F1592" s="228">
        <v>32.699999999999989</v>
      </c>
      <c r="G1592" s="228">
        <v>-0.23999999999999977</v>
      </c>
    </row>
    <row r="1593" spans="1:7">
      <c r="A1593" s="228" t="s">
        <v>2305</v>
      </c>
      <c r="B1593" s="228">
        <v>221.5</v>
      </c>
      <c r="C1593" s="228">
        <v>4.12</v>
      </c>
      <c r="D1593" s="228">
        <v>180</v>
      </c>
      <c r="E1593" s="228">
        <v>2.1</v>
      </c>
      <c r="F1593" s="228">
        <v>-41.5</v>
      </c>
      <c r="G1593" s="228">
        <v>-2.02</v>
      </c>
    </row>
    <row r="1594" spans="1:7">
      <c r="A1594" s="228" t="s">
        <v>2306</v>
      </c>
      <c r="B1594" s="228">
        <v>250.5</v>
      </c>
      <c r="C1594" s="228">
        <v>4.3499999999999996</v>
      </c>
      <c r="D1594" s="228">
        <v>180</v>
      </c>
      <c r="E1594" s="228">
        <v>2.1</v>
      </c>
      <c r="F1594" s="228">
        <v>-70.5</v>
      </c>
      <c r="G1594" s="228">
        <v>-2.2499999999999996</v>
      </c>
    </row>
    <row r="1595" spans="1:7">
      <c r="A1595" s="228" t="s">
        <v>2307</v>
      </c>
      <c r="B1595" s="228">
        <v>238.20000000000002</v>
      </c>
      <c r="C1595" s="228">
        <v>4.4399999999999995</v>
      </c>
      <c r="D1595" s="228">
        <v>324</v>
      </c>
      <c r="E1595" s="228">
        <v>3.96</v>
      </c>
      <c r="F1595" s="228">
        <v>85.799999999999983</v>
      </c>
      <c r="G1595" s="228">
        <v>-0.47999999999999954</v>
      </c>
    </row>
    <row r="1596" spans="1:7">
      <c r="A1596" s="228" t="s">
        <v>2308</v>
      </c>
      <c r="B1596" s="228">
        <v>147.30000000000001</v>
      </c>
      <c r="C1596" s="228">
        <v>2.34</v>
      </c>
      <c r="D1596" s="228">
        <v>180</v>
      </c>
      <c r="E1596" s="228">
        <v>2.1</v>
      </c>
      <c r="F1596" s="228">
        <v>32.699999999999989</v>
      </c>
      <c r="G1596" s="228">
        <v>-0.23999999999999977</v>
      </c>
    </row>
    <row r="1597" spans="1:7">
      <c r="A1597" s="228" t="s">
        <v>2309</v>
      </c>
      <c r="B1597" s="228">
        <v>195.9</v>
      </c>
      <c r="C1597" s="228">
        <v>2.9000000000000004</v>
      </c>
      <c r="D1597" s="228">
        <v>336</v>
      </c>
      <c r="E1597" s="228">
        <v>4.62</v>
      </c>
      <c r="F1597" s="228">
        <v>140.1</v>
      </c>
      <c r="G1597" s="228">
        <v>1.7199999999999998</v>
      </c>
    </row>
    <row r="1598" spans="1:7">
      <c r="A1598" s="228" t="s">
        <v>2310</v>
      </c>
      <c r="B1598" s="228">
        <v>140.30000000000001</v>
      </c>
      <c r="C1598" s="228">
        <v>2.2200000000000002</v>
      </c>
      <c r="D1598" s="228">
        <v>180</v>
      </c>
      <c r="E1598" s="228">
        <v>2.1</v>
      </c>
      <c r="F1598" s="228">
        <v>39.699999999999989</v>
      </c>
      <c r="G1598" s="228">
        <v>-0.12000000000000011</v>
      </c>
    </row>
    <row r="1599" spans="1:7">
      <c r="A1599" s="228" t="s">
        <v>2311</v>
      </c>
      <c r="B1599" s="228">
        <v>173.5</v>
      </c>
      <c r="C1599" s="228">
        <v>2.59</v>
      </c>
      <c r="D1599" s="228">
        <v>180</v>
      </c>
      <c r="E1599" s="228">
        <v>2.1</v>
      </c>
      <c r="F1599" s="228">
        <v>6.5</v>
      </c>
      <c r="G1599" s="228">
        <v>-0.48999999999999977</v>
      </c>
    </row>
    <row r="1600" spans="1:7">
      <c r="A1600" s="228" t="s">
        <v>2312</v>
      </c>
      <c r="B1600" s="228">
        <v>147.30000000000001</v>
      </c>
      <c r="C1600" s="228">
        <v>2.34</v>
      </c>
      <c r="D1600" s="228">
        <v>180</v>
      </c>
      <c r="E1600" s="228">
        <v>2.1</v>
      </c>
      <c r="F1600" s="228">
        <v>32.699999999999989</v>
      </c>
      <c r="G1600" s="228">
        <v>-0.23999999999999977</v>
      </c>
    </row>
    <row r="1601" spans="1:7">
      <c r="A1601" s="228" t="s">
        <v>2313</v>
      </c>
      <c r="B1601" s="228">
        <v>175.5</v>
      </c>
      <c r="C1601" s="228">
        <v>3.8999999999999995</v>
      </c>
      <c r="D1601" s="228">
        <v>180</v>
      </c>
      <c r="E1601" s="228">
        <v>2.1</v>
      </c>
      <c r="F1601" s="228">
        <v>4.5</v>
      </c>
      <c r="G1601" s="228">
        <v>-1.7999999999999994</v>
      </c>
    </row>
    <row r="1602" spans="1:7">
      <c r="A1602" s="228" t="s">
        <v>2314</v>
      </c>
      <c r="B1602" s="228">
        <v>225</v>
      </c>
      <c r="C1602" s="228">
        <v>3.2699999999999996</v>
      </c>
      <c r="D1602" s="228">
        <v>324</v>
      </c>
      <c r="E1602" s="228">
        <v>3.96</v>
      </c>
      <c r="F1602" s="228">
        <v>99</v>
      </c>
      <c r="G1602" s="228">
        <v>0.69000000000000039</v>
      </c>
    </row>
    <row r="1603" spans="1:7">
      <c r="A1603" s="228" t="s">
        <v>2315</v>
      </c>
      <c r="B1603" s="228">
        <v>91</v>
      </c>
      <c r="C1603" s="228">
        <v>1.24</v>
      </c>
      <c r="D1603" s="228">
        <v>120</v>
      </c>
      <c r="E1603" s="228">
        <v>1.4</v>
      </c>
      <c r="F1603" s="228">
        <v>29</v>
      </c>
      <c r="G1603" s="228">
        <v>0.15999999999999992</v>
      </c>
    </row>
    <row r="1604" spans="1:7">
      <c r="A1604" s="228" t="s">
        <v>2316</v>
      </c>
      <c r="B1604" s="228">
        <v>147.30000000000001</v>
      </c>
      <c r="C1604" s="228">
        <v>2.34</v>
      </c>
      <c r="D1604" s="228">
        <v>180</v>
      </c>
      <c r="E1604" s="228">
        <v>2.1</v>
      </c>
      <c r="F1604" s="228">
        <v>32.699999999999989</v>
      </c>
      <c r="G1604" s="228">
        <v>-0.23999999999999977</v>
      </c>
    </row>
    <row r="1605" spans="1:7">
      <c r="A1605" s="228" t="s">
        <v>2317</v>
      </c>
      <c r="B1605" s="228">
        <v>98</v>
      </c>
      <c r="C1605" s="228">
        <v>1.36</v>
      </c>
      <c r="D1605" s="228">
        <v>120</v>
      </c>
      <c r="E1605" s="228">
        <v>1.4</v>
      </c>
      <c r="F1605" s="228">
        <v>22</v>
      </c>
      <c r="G1605" s="228">
        <v>3.9999999999999813E-2</v>
      </c>
    </row>
    <row r="1606" spans="1:7">
      <c r="A1606" s="228" t="s">
        <v>2318</v>
      </c>
      <c r="B1606" s="228">
        <v>191.5</v>
      </c>
      <c r="C1606" s="228">
        <v>3.9799999999999995</v>
      </c>
      <c r="D1606" s="228">
        <v>180</v>
      </c>
      <c r="E1606" s="228">
        <v>2.1</v>
      </c>
      <c r="F1606" s="228">
        <v>-11.5</v>
      </c>
      <c r="G1606" s="228">
        <v>-1.8799999999999994</v>
      </c>
    </row>
    <row r="1607" spans="1:7">
      <c r="A1607" s="228" t="s">
        <v>2319</v>
      </c>
      <c r="B1607" s="228">
        <v>318.3</v>
      </c>
      <c r="C1607" s="228">
        <v>6.04</v>
      </c>
      <c r="D1607" s="228">
        <v>324</v>
      </c>
      <c r="E1607" s="228">
        <v>3.96</v>
      </c>
      <c r="F1607" s="228">
        <v>5.6999999999999886</v>
      </c>
      <c r="G1607" s="228">
        <v>-2.08</v>
      </c>
    </row>
    <row r="1608" spans="1:7">
      <c r="A1608" s="228" t="s">
        <v>2320</v>
      </c>
      <c r="B1608" s="228">
        <v>251.10000000000002</v>
      </c>
      <c r="C1608" s="228">
        <v>3.57</v>
      </c>
      <c r="D1608" s="228">
        <v>324</v>
      </c>
      <c r="E1608" s="228">
        <v>3.96</v>
      </c>
      <c r="F1608" s="228">
        <v>72.899999999999977</v>
      </c>
      <c r="G1608" s="228">
        <v>0.39000000000000012</v>
      </c>
    </row>
    <row r="1609" spans="1:7">
      <c r="A1609" s="228" t="s">
        <v>2321</v>
      </c>
      <c r="B1609" s="228">
        <v>147.30000000000001</v>
      </c>
      <c r="C1609" s="228">
        <v>2.34</v>
      </c>
      <c r="D1609" s="228">
        <v>180</v>
      </c>
      <c r="E1609" s="228">
        <v>2.1</v>
      </c>
      <c r="F1609" s="228">
        <v>32.699999999999989</v>
      </c>
      <c r="G1609" s="228">
        <v>-0.23999999999999977</v>
      </c>
    </row>
    <row r="1610" spans="1:7">
      <c r="A1610" s="228" t="s">
        <v>2322</v>
      </c>
      <c r="B1610" s="228">
        <v>128.19999999999999</v>
      </c>
      <c r="C1610" s="228">
        <v>1.8000000000000003</v>
      </c>
      <c r="D1610" s="228">
        <v>180</v>
      </c>
      <c r="E1610" s="228">
        <v>2.1</v>
      </c>
      <c r="F1610" s="228">
        <v>51.800000000000011</v>
      </c>
      <c r="G1610" s="228">
        <v>0.29999999999999982</v>
      </c>
    </row>
    <row r="1611" spans="1:7">
      <c r="A1611" s="228" t="s">
        <v>2323</v>
      </c>
      <c r="B1611" s="228">
        <v>315.3</v>
      </c>
      <c r="C1611" s="228">
        <v>4.8996149999999998</v>
      </c>
      <c r="D1611" s="228">
        <v>324</v>
      </c>
      <c r="E1611" s="228">
        <v>3.96</v>
      </c>
      <c r="F1611" s="228">
        <v>8.6999999999999886</v>
      </c>
      <c r="G1611" s="228">
        <v>-0.93961499999999987</v>
      </c>
    </row>
    <row r="1612" spans="1:7">
      <c r="A1612" s="228" t="s">
        <v>2324</v>
      </c>
      <c r="B1612" s="228">
        <v>294</v>
      </c>
      <c r="C1612" s="228">
        <v>4.74</v>
      </c>
      <c r="D1612" s="228">
        <v>324</v>
      </c>
      <c r="E1612" s="228">
        <v>3.96</v>
      </c>
      <c r="F1612" s="228">
        <v>30</v>
      </c>
      <c r="G1612" s="228">
        <v>-0.78000000000000025</v>
      </c>
    </row>
    <row r="1613" spans="1:7">
      <c r="A1613" s="228" t="s">
        <v>2325</v>
      </c>
      <c r="B1613" s="228">
        <v>341</v>
      </c>
      <c r="C1613" s="228">
        <v>4.9520000000000008</v>
      </c>
      <c r="D1613" s="228">
        <v>480</v>
      </c>
      <c r="E1613" s="228">
        <v>6.48</v>
      </c>
      <c r="F1613" s="228">
        <v>139</v>
      </c>
      <c r="G1613" s="228">
        <v>1.5279999999999996</v>
      </c>
    </row>
    <row r="1614" spans="1:7">
      <c r="A1614" s="228" t="s">
        <v>2326</v>
      </c>
      <c r="B1614" s="228">
        <v>263.8</v>
      </c>
      <c r="C1614" s="228">
        <v>3.6833819999999999</v>
      </c>
      <c r="D1614" s="228">
        <v>480</v>
      </c>
      <c r="E1614" s="228">
        <v>6.48</v>
      </c>
      <c r="F1614" s="228">
        <v>216.2</v>
      </c>
      <c r="G1614" s="228">
        <v>2.7966180000000005</v>
      </c>
    </row>
    <row r="1615" spans="1:7">
      <c r="A1615" s="228" t="s">
        <v>2327</v>
      </c>
      <c r="B1615" s="228">
        <v>497.8</v>
      </c>
      <c r="C1615" s="228">
        <v>8.3320000000000007</v>
      </c>
      <c r="D1615" s="228">
        <v>480</v>
      </c>
      <c r="E1615" s="228">
        <v>6.48</v>
      </c>
      <c r="F1615" s="228">
        <v>-17.800000000000011</v>
      </c>
      <c r="G1615" s="228">
        <v>-1.8520000000000003</v>
      </c>
    </row>
    <row r="1616" spans="1:7">
      <c r="A1616" s="228" t="s">
        <v>2328</v>
      </c>
      <c r="B1616" s="228">
        <v>90</v>
      </c>
      <c r="C1616" s="228">
        <v>1.28</v>
      </c>
      <c r="D1616" s="228">
        <v>120</v>
      </c>
      <c r="E1616" s="228">
        <v>1.4</v>
      </c>
      <c r="F1616" s="228">
        <v>30</v>
      </c>
      <c r="G1616" s="228">
        <v>0.11999999999999988</v>
      </c>
    </row>
    <row r="1617" spans="1:7">
      <c r="A1617" s="228" t="s">
        <v>2329</v>
      </c>
      <c r="B1617" s="228">
        <v>423.5</v>
      </c>
      <c r="C1617" s="228">
        <v>6.83</v>
      </c>
      <c r="D1617" s="228">
        <v>480</v>
      </c>
      <c r="E1617" s="228">
        <v>6.48</v>
      </c>
      <c r="F1617" s="228">
        <v>56.5</v>
      </c>
      <c r="G1617" s="228">
        <v>-0.34999999999999964</v>
      </c>
    </row>
    <row r="1618" spans="1:7">
      <c r="A1618" s="228" t="s">
        <v>2330</v>
      </c>
      <c r="B1618" s="228">
        <v>218.5</v>
      </c>
      <c r="C1618" s="228">
        <v>3.3200000000000003</v>
      </c>
      <c r="D1618" s="228">
        <v>180</v>
      </c>
      <c r="E1618" s="228">
        <v>2.1</v>
      </c>
      <c r="F1618" s="228">
        <v>-38.5</v>
      </c>
      <c r="G1618" s="228">
        <v>-1.2200000000000002</v>
      </c>
    </row>
    <row r="1619" spans="1:7">
      <c r="A1619" s="228" t="s">
        <v>2331</v>
      </c>
      <c r="B1619" s="228">
        <v>145</v>
      </c>
      <c r="C1619" s="228">
        <v>2.12</v>
      </c>
      <c r="D1619" s="228">
        <v>216</v>
      </c>
      <c r="E1619" s="228">
        <v>2.64</v>
      </c>
      <c r="F1619" s="228">
        <v>71</v>
      </c>
      <c r="G1619" s="228">
        <v>0.52</v>
      </c>
    </row>
    <row r="1620" spans="1:7">
      <c r="A1620" s="228" t="s">
        <v>2332</v>
      </c>
      <c r="B1620" s="228">
        <v>330</v>
      </c>
      <c r="C1620" s="228">
        <v>5.6616150000000012</v>
      </c>
      <c r="D1620" s="228">
        <v>480</v>
      </c>
      <c r="E1620" s="228">
        <v>6.48</v>
      </c>
      <c r="F1620" s="228">
        <v>150</v>
      </c>
      <c r="G1620" s="228">
        <v>0.81838499999999925</v>
      </c>
    </row>
    <row r="1621" spans="1:7">
      <c r="A1621" s="228" t="s">
        <v>2333</v>
      </c>
      <c r="B1621" s="228">
        <v>479</v>
      </c>
      <c r="C1621" s="228">
        <v>7.4200000000000008</v>
      </c>
      <c r="D1621" s="228">
        <v>480</v>
      </c>
      <c r="E1621" s="228">
        <v>6.48</v>
      </c>
      <c r="F1621" s="228">
        <v>1</v>
      </c>
      <c r="G1621" s="228">
        <v>-0.94000000000000039</v>
      </c>
    </row>
    <row r="1622" spans="1:7">
      <c r="A1622" s="228" t="s">
        <v>2334</v>
      </c>
      <c r="B1622" s="228">
        <v>208.2</v>
      </c>
      <c r="C1622" s="228">
        <v>3.13</v>
      </c>
      <c r="D1622" s="228">
        <v>324</v>
      </c>
      <c r="E1622" s="228">
        <v>3.96</v>
      </c>
      <c r="F1622" s="228">
        <v>115.80000000000001</v>
      </c>
      <c r="G1622" s="228">
        <v>0.83000000000000007</v>
      </c>
    </row>
    <row r="1623" spans="1:7">
      <c r="A1623" s="228" t="s">
        <v>2335</v>
      </c>
      <c r="B1623" s="228">
        <v>412.4</v>
      </c>
      <c r="C1623" s="228">
        <v>7.2420000000000018</v>
      </c>
      <c r="D1623" s="228">
        <v>480</v>
      </c>
      <c r="E1623" s="228">
        <v>6.48</v>
      </c>
      <c r="F1623" s="228">
        <v>67.600000000000023</v>
      </c>
      <c r="G1623" s="228">
        <v>-0.76200000000000134</v>
      </c>
    </row>
    <row r="1624" spans="1:7">
      <c r="A1624" s="228" t="s">
        <v>2336</v>
      </c>
      <c r="B1624" s="228">
        <v>427.1</v>
      </c>
      <c r="C1624" s="228">
        <v>7.2859999999999996</v>
      </c>
      <c r="D1624" s="228">
        <v>324</v>
      </c>
      <c r="E1624" s="228">
        <v>3.96</v>
      </c>
      <c r="F1624" s="228">
        <v>-103.10000000000002</v>
      </c>
      <c r="G1624" s="228">
        <v>-3.3259999999999996</v>
      </c>
    </row>
    <row r="1625" spans="1:7">
      <c r="A1625" s="228" t="s">
        <v>2337</v>
      </c>
      <c r="B1625" s="228">
        <v>425.5</v>
      </c>
      <c r="C1625" s="228">
        <v>6.2673200000000007</v>
      </c>
      <c r="D1625" s="228">
        <v>480</v>
      </c>
      <c r="E1625" s="228">
        <v>6.48</v>
      </c>
      <c r="F1625" s="228">
        <v>54.5</v>
      </c>
      <c r="G1625" s="228">
        <v>0.21267999999999976</v>
      </c>
    </row>
    <row r="1626" spans="1:7">
      <c r="A1626" s="228" t="s">
        <v>2338</v>
      </c>
      <c r="B1626" s="228">
        <v>410.9</v>
      </c>
      <c r="C1626" s="228">
        <v>6.5936000000000003</v>
      </c>
      <c r="D1626" s="228">
        <v>480</v>
      </c>
      <c r="E1626" s="228">
        <v>6.48</v>
      </c>
      <c r="F1626" s="228">
        <v>69.100000000000023</v>
      </c>
      <c r="G1626" s="228">
        <v>-0.11359999999999992</v>
      </c>
    </row>
    <row r="1627" spans="1:7">
      <c r="A1627" s="228" t="s">
        <v>2339</v>
      </c>
      <c r="B1627" s="228">
        <v>419.4</v>
      </c>
      <c r="C1627" s="228">
        <v>6.6392800000000012</v>
      </c>
      <c r="D1627" s="228">
        <v>480</v>
      </c>
      <c r="E1627" s="228">
        <v>6.48</v>
      </c>
      <c r="F1627" s="228">
        <v>60.600000000000023</v>
      </c>
      <c r="G1627" s="228">
        <v>-0.15928000000000075</v>
      </c>
    </row>
    <row r="1628" spans="1:7">
      <c r="A1628" s="228" t="s">
        <v>2340</v>
      </c>
      <c r="B1628" s="228">
        <v>231.6</v>
      </c>
      <c r="C1628" s="228">
        <v>3.9699999999999998</v>
      </c>
      <c r="D1628" s="228">
        <v>324</v>
      </c>
      <c r="E1628" s="228">
        <v>3.96</v>
      </c>
      <c r="F1628" s="228">
        <v>92.4</v>
      </c>
      <c r="G1628" s="228">
        <v>-9.9999999999997868E-3</v>
      </c>
    </row>
    <row r="1629" spans="1:7">
      <c r="A1629" s="228" t="s">
        <v>2341</v>
      </c>
      <c r="B1629" s="228">
        <v>339</v>
      </c>
      <c r="C1629" s="228">
        <v>5.2373200000000004</v>
      </c>
      <c r="D1629" s="228">
        <v>480</v>
      </c>
      <c r="E1629" s="228">
        <v>6.48</v>
      </c>
      <c r="F1629" s="228">
        <v>141</v>
      </c>
      <c r="G1629" s="228">
        <v>1.24268</v>
      </c>
    </row>
    <row r="1630" spans="1:7">
      <c r="A1630" s="228" t="s">
        <v>2342</v>
      </c>
      <c r="B1630" s="228">
        <v>169</v>
      </c>
      <c r="C1630" s="228">
        <v>2.57</v>
      </c>
      <c r="D1630" s="228">
        <v>180</v>
      </c>
      <c r="E1630" s="228">
        <v>2.1</v>
      </c>
      <c r="F1630" s="228">
        <v>11</v>
      </c>
      <c r="G1630" s="228">
        <v>-0.46999999999999975</v>
      </c>
    </row>
    <row r="1631" spans="1:7">
      <c r="A1631" s="228" t="s">
        <v>2343</v>
      </c>
      <c r="B1631" s="228">
        <v>310.3</v>
      </c>
      <c r="C1631" s="228">
        <v>5.4800000000000013</v>
      </c>
      <c r="D1631" s="228">
        <v>324</v>
      </c>
      <c r="E1631" s="228">
        <v>3.96</v>
      </c>
      <c r="F1631" s="228">
        <v>13.699999999999989</v>
      </c>
      <c r="G1631" s="228">
        <v>-1.5200000000000014</v>
      </c>
    </row>
    <row r="1632" spans="1:7">
      <c r="A1632" s="228" t="s">
        <v>2344</v>
      </c>
      <c r="B1632" s="228">
        <v>457.6</v>
      </c>
      <c r="C1632" s="228">
        <v>7.7940000000000014</v>
      </c>
      <c r="D1632" s="228">
        <v>480</v>
      </c>
      <c r="E1632" s="228">
        <v>6.48</v>
      </c>
      <c r="F1632" s="228">
        <v>22.399999999999977</v>
      </c>
      <c r="G1632" s="228">
        <v>-1.3140000000000009</v>
      </c>
    </row>
    <row r="1633" spans="1:7">
      <c r="A1633" s="228" t="s">
        <v>2345</v>
      </c>
      <c r="B1633" s="228">
        <v>456.5</v>
      </c>
      <c r="C1633" s="228">
        <v>7.8120000000000012</v>
      </c>
      <c r="D1633" s="228">
        <v>480</v>
      </c>
      <c r="E1633" s="228">
        <v>6.48</v>
      </c>
      <c r="F1633" s="228">
        <v>23.5</v>
      </c>
      <c r="G1633" s="228">
        <v>-1.3320000000000007</v>
      </c>
    </row>
    <row r="1634" spans="1:7">
      <c r="A1634" s="228" t="s">
        <v>2346</v>
      </c>
      <c r="B1634" s="228">
        <v>260.3</v>
      </c>
      <c r="C1634" s="228">
        <v>4.4216150000000001</v>
      </c>
      <c r="D1634" s="228">
        <v>324</v>
      </c>
      <c r="E1634" s="228">
        <v>3.96</v>
      </c>
      <c r="F1634" s="228">
        <v>63.699999999999989</v>
      </c>
      <c r="G1634" s="228">
        <v>-0.46161500000000011</v>
      </c>
    </row>
    <row r="1635" spans="1:7">
      <c r="A1635" s="228" t="s">
        <v>2347</v>
      </c>
      <c r="B1635" s="228">
        <v>512.5</v>
      </c>
      <c r="C1635" s="228">
        <v>8.6915400000000016</v>
      </c>
      <c r="D1635" s="228">
        <v>480</v>
      </c>
      <c r="E1635" s="228">
        <v>6.48</v>
      </c>
      <c r="F1635" s="228">
        <v>-32.5</v>
      </c>
      <c r="G1635" s="228">
        <v>-2.2115400000000012</v>
      </c>
    </row>
    <row r="1636" spans="1:7">
      <c r="A1636" s="228" t="s">
        <v>2348</v>
      </c>
      <c r="B1636" s="228">
        <v>361.9</v>
      </c>
      <c r="C1636" s="228">
        <v>6.3316150000000002</v>
      </c>
      <c r="D1636" s="228">
        <v>480</v>
      </c>
      <c r="E1636" s="228">
        <v>6.48</v>
      </c>
      <c r="F1636" s="228">
        <v>118.10000000000002</v>
      </c>
      <c r="G1636" s="228">
        <v>0.14838500000000021</v>
      </c>
    </row>
    <row r="1637" spans="1:7">
      <c r="A1637" s="228" t="s">
        <v>2349</v>
      </c>
      <c r="B1637" s="228">
        <v>252</v>
      </c>
      <c r="C1637" s="228">
        <v>2.847588</v>
      </c>
      <c r="D1637" s="228">
        <v>324</v>
      </c>
      <c r="E1637" s="228">
        <v>3.96</v>
      </c>
      <c r="F1637" s="228">
        <v>72</v>
      </c>
      <c r="G1637" s="228">
        <v>1.112412</v>
      </c>
    </row>
    <row r="1638" spans="1:7">
      <c r="A1638" s="228" t="s">
        <v>2350</v>
      </c>
      <c r="B1638" s="228">
        <v>567.5</v>
      </c>
      <c r="C1638" s="228">
        <v>8.93</v>
      </c>
      <c r="D1638" s="228">
        <v>336</v>
      </c>
      <c r="E1638" s="228">
        <v>4.62</v>
      </c>
      <c r="F1638" s="228">
        <v>-231.5</v>
      </c>
      <c r="G1638" s="228">
        <v>-4.3099999999999996</v>
      </c>
    </row>
    <row r="1639" spans="1:7">
      <c r="A1639" s="228" t="s">
        <v>2351</v>
      </c>
      <c r="B1639" s="228">
        <v>239.8</v>
      </c>
      <c r="C1639" s="228">
        <v>3.8460000000000001</v>
      </c>
      <c r="D1639" s="228">
        <v>180</v>
      </c>
      <c r="E1639" s="228">
        <v>2.1</v>
      </c>
      <c r="F1639" s="228">
        <v>-59.800000000000011</v>
      </c>
      <c r="G1639" s="228">
        <v>-1.746</v>
      </c>
    </row>
    <row r="1640" spans="1:7">
      <c r="A1640" s="228" t="s">
        <v>2352</v>
      </c>
      <c r="B1640" s="228">
        <v>289.5</v>
      </c>
      <c r="C1640" s="228">
        <v>4.53</v>
      </c>
      <c r="D1640" s="228">
        <v>180</v>
      </c>
      <c r="E1640" s="228">
        <v>2.1</v>
      </c>
      <c r="F1640" s="228">
        <v>-109.5</v>
      </c>
      <c r="G1640" s="228">
        <v>-2.4300000000000002</v>
      </c>
    </row>
    <row r="1641" spans="1:7">
      <c r="A1641" s="228" t="s">
        <v>2353</v>
      </c>
      <c r="B1641" s="228">
        <v>220.9</v>
      </c>
      <c r="C1641" s="228">
        <v>3.4299999999999997</v>
      </c>
      <c r="D1641" s="228">
        <v>180</v>
      </c>
      <c r="E1641" s="228">
        <v>2.1</v>
      </c>
      <c r="F1641" s="228">
        <v>-40.900000000000006</v>
      </c>
      <c r="G1641" s="228">
        <v>-1.3299999999999996</v>
      </c>
    </row>
    <row r="1642" spans="1:7">
      <c r="A1642" s="228" t="s">
        <v>2354</v>
      </c>
      <c r="B1642" s="228">
        <v>310.3</v>
      </c>
      <c r="C1642" s="228">
        <v>4.4119999999999999</v>
      </c>
      <c r="D1642" s="228">
        <v>324</v>
      </c>
      <c r="E1642" s="228">
        <v>3.96</v>
      </c>
      <c r="F1642" s="228">
        <v>13.699999999999989</v>
      </c>
      <c r="G1642" s="228">
        <v>-0.45199999999999996</v>
      </c>
    </row>
    <row r="1643" spans="1:7">
      <c r="A1643" s="228" t="s">
        <v>2355</v>
      </c>
      <c r="B1643" s="228">
        <v>337.7</v>
      </c>
      <c r="C1643" s="228">
        <v>5.6940000000000008</v>
      </c>
      <c r="D1643" s="228">
        <v>324</v>
      </c>
      <c r="E1643" s="228">
        <v>3.96</v>
      </c>
      <c r="F1643" s="228">
        <v>-13.699999999999989</v>
      </c>
      <c r="G1643" s="228">
        <v>-1.7340000000000009</v>
      </c>
    </row>
    <row r="1644" spans="1:7">
      <c r="A1644" s="228" t="s">
        <v>2356</v>
      </c>
      <c r="B1644" s="228">
        <v>161.5</v>
      </c>
      <c r="C1644" s="228">
        <v>2.38</v>
      </c>
      <c r="D1644" s="228">
        <v>180</v>
      </c>
      <c r="E1644" s="228">
        <v>2.1</v>
      </c>
      <c r="F1644" s="228">
        <v>18.5</v>
      </c>
      <c r="G1644" s="228">
        <v>-0.2799999999999998</v>
      </c>
    </row>
    <row r="1645" spans="1:7">
      <c r="A1645" s="228" t="s">
        <v>2357</v>
      </c>
      <c r="B1645" s="228">
        <v>252.4</v>
      </c>
      <c r="C1645" s="228">
        <v>3.8699999999999997</v>
      </c>
      <c r="D1645" s="228">
        <v>336</v>
      </c>
      <c r="E1645" s="228">
        <v>4.62</v>
      </c>
      <c r="F1645" s="228">
        <v>83.6</v>
      </c>
      <c r="G1645" s="228">
        <v>0.75000000000000044</v>
      </c>
    </row>
    <row r="1646" spans="1:7">
      <c r="A1646" s="228" t="s">
        <v>2358</v>
      </c>
      <c r="B1646" s="228">
        <v>207</v>
      </c>
      <c r="C1646" s="228">
        <v>3.04</v>
      </c>
      <c r="D1646" s="228">
        <v>180</v>
      </c>
      <c r="E1646" s="228">
        <v>2.1</v>
      </c>
      <c r="F1646" s="228">
        <v>-27</v>
      </c>
      <c r="G1646" s="228">
        <v>-0.94</v>
      </c>
    </row>
    <row r="1647" spans="1:7">
      <c r="A1647" s="228" t="s">
        <v>2359</v>
      </c>
      <c r="B1647" s="228">
        <v>437.8</v>
      </c>
      <c r="C1647" s="228">
        <v>6.9340000000000011</v>
      </c>
      <c r="D1647" s="228">
        <v>480</v>
      </c>
      <c r="E1647" s="228">
        <v>6.48</v>
      </c>
      <c r="F1647" s="228">
        <v>42.199999999999989</v>
      </c>
      <c r="G1647" s="228">
        <v>-0.45400000000000063</v>
      </c>
    </row>
    <row r="1648" spans="1:7">
      <c r="A1648" s="228" t="s">
        <v>2360</v>
      </c>
      <c r="B1648" s="228">
        <v>502.4</v>
      </c>
      <c r="C1648" s="228">
        <v>8.1639999999999997</v>
      </c>
      <c r="D1648" s="228">
        <v>336</v>
      </c>
      <c r="E1648" s="228">
        <v>4.62</v>
      </c>
      <c r="F1648" s="228">
        <v>-166.39999999999998</v>
      </c>
      <c r="G1648" s="228">
        <v>-3.5439999999999996</v>
      </c>
    </row>
    <row r="1649" spans="1:7">
      <c r="A1649" s="228" t="s">
        <v>2361</v>
      </c>
      <c r="B1649" s="228">
        <v>289.8</v>
      </c>
      <c r="C1649" s="228">
        <v>4.5620000000000003</v>
      </c>
      <c r="D1649" s="228">
        <v>336</v>
      </c>
      <c r="E1649" s="228">
        <v>4.62</v>
      </c>
      <c r="F1649" s="228">
        <v>46.199999999999989</v>
      </c>
      <c r="G1649" s="228">
        <v>5.7999999999999829E-2</v>
      </c>
    </row>
    <row r="1650" spans="1:7">
      <c r="A1650" s="228" t="s">
        <v>2362</v>
      </c>
      <c r="B1650" s="228">
        <v>169.2</v>
      </c>
      <c r="C1650" s="228">
        <v>2.4939999999999998</v>
      </c>
      <c r="D1650" s="228">
        <v>324</v>
      </c>
      <c r="E1650" s="228">
        <v>3.96</v>
      </c>
      <c r="F1650" s="228">
        <v>154.80000000000001</v>
      </c>
      <c r="G1650" s="228">
        <v>1.4660000000000002</v>
      </c>
    </row>
    <row r="1651" spans="1:7">
      <c r="A1651" s="228" t="s">
        <v>2363</v>
      </c>
      <c r="B1651" s="228">
        <v>248.3</v>
      </c>
      <c r="C1651" s="228">
        <v>3.3800000000000003</v>
      </c>
      <c r="D1651" s="228">
        <v>324</v>
      </c>
      <c r="E1651" s="228">
        <v>3.96</v>
      </c>
      <c r="F1651" s="228">
        <v>75.699999999999989</v>
      </c>
      <c r="G1651" s="228">
        <v>0.57999999999999963</v>
      </c>
    </row>
    <row r="1652" spans="1:7">
      <c r="A1652" s="228" t="s">
        <v>2364</v>
      </c>
      <c r="B1652" s="228">
        <v>223.2</v>
      </c>
      <c r="C1652" s="228">
        <v>3.49</v>
      </c>
      <c r="D1652" s="228">
        <v>324</v>
      </c>
      <c r="E1652" s="228">
        <v>3.96</v>
      </c>
      <c r="F1652" s="228">
        <v>100.80000000000001</v>
      </c>
      <c r="G1652" s="228">
        <v>0.46999999999999975</v>
      </c>
    </row>
    <row r="1653" spans="1:7">
      <c r="A1653" s="228" t="s">
        <v>2365</v>
      </c>
      <c r="B1653" s="228">
        <v>231</v>
      </c>
      <c r="C1653" s="228">
        <v>3.8100000000000005</v>
      </c>
      <c r="D1653" s="228">
        <v>324</v>
      </c>
      <c r="E1653" s="228">
        <v>3.96</v>
      </c>
      <c r="F1653" s="228">
        <v>93</v>
      </c>
      <c r="G1653" s="228">
        <v>0.14999999999999947</v>
      </c>
    </row>
    <row r="1654" spans="1:7">
      <c r="A1654" s="228" t="s">
        <v>2366</v>
      </c>
      <c r="B1654" s="228">
        <v>299.5</v>
      </c>
      <c r="C1654" s="228">
        <v>4.5500000000000007</v>
      </c>
      <c r="D1654" s="228">
        <v>180</v>
      </c>
      <c r="E1654" s="228">
        <v>2.1</v>
      </c>
      <c r="F1654" s="228">
        <v>-119.5</v>
      </c>
      <c r="G1654" s="228">
        <v>-2.4500000000000006</v>
      </c>
    </row>
    <row r="1655" spans="1:7">
      <c r="A1655" s="228" t="s">
        <v>2367</v>
      </c>
      <c r="B1655" s="228">
        <v>284.89999999999998</v>
      </c>
      <c r="C1655" s="228">
        <v>4.5019999999999998</v>
      </c>
      <c r="D1655" s="228">
        <v>180</v>
      </c>
      <c r="E1655" s="228">
        <v>2.1</v>
      </c>
      <c r="F1655" s="228">
        <v>-104.89999999999998</v>
      </c>
      <c r="G1655" s="228">
        <v>-2.4019999999999997</v>
      </c>
    </row>
    <row r="1656" spans="1:7">
      <c r="A1656" s="228" t="s">
        <v>2368</v>
      </c>
      <c r="B1656" s="228">
        <v>198</v>
      </c>
      <c r="C1656" s="228">
        <v>3.1419999999999995</v>
      </c>
      <c r="D1656" s="228">
        <v>180</v>
      </c>
      <c r="E1656" s="228">
        <v>2.1</v>
      </c>
      <c r="F1656" s="228">
        <v>-18</v>
      </c>
      <c r="G1656" s="228">
        <v>-1.0419999999999994</v>
      </c>
    </row>
    <row r="1657" spans="1:7">
      <c r="A1657" s="228" t="s">
        <v>2369</v>
      </c>
      <c r="B1657" s="228">
        <v>163.5</v>
      </c>
      <c r="C1657" s="228">
        <v>2.2799999999999998</v>
      </c>
      <c r="D1657" s="228">
        <v>180</v>
      </c>
      <c r="E1657" s="228">
        <v>2.1</v>
      </c>
      <c r="F1657" s="228">
        <v>16.5</v>
      </c>
      <c r="G1657" s="228">
        <v>-0.17999999999999972</v>
      </c>
    </row>
    <row r="1658" spans="1:7">
      <c r="A1658" s="228" t="s">
        <v>2370</v>
      </c>
      <c r="B1658" s="228">
        <v>243</v>
      </c>
      <c r="C1658" s="228">
        <v>3.69</v>
      </c>
      <c r="D1658" s="228">
        <v>180</v>
      </c>
      <c r="E1658" s="228">
        <v>2.1</v>
      </c>
      <c r="F1658" s="228">
        <v>-63</v>
      </c>
      <c r="G1658" s="228">
        <v>-1.5899999999999999</v>
      </c>
    </row>
    <row r="1659" spans="1:7">
      <c r="A1659" s="228" t="s">
        <v>2371</v>
      </c>
      <c r="B1659" s="228">
        <v>171</v>
      </c>
      <c r="C1659" s="228">
        <v>2.57</v>
      </c>
      <c r="D1659" s="228">
        <v>180</v>
      </c>
      <c r="E1659" s="228">
        <v>2.1</v>
      </c>
      <c r="F1659" s="228">
        <v>9</v>
      </c>
      <c r="G1659" s="228">
        <v>-0.46999999999999975</v>
      </c>
    </row>
    <row r="1660" spans="1:7">
      <c r="A1660" s="228" t="s">
        <v>2372</v>
      </c>
      <c r="B1660" s="228">
        <v>233</v>
      </c>
      <c r="C1660" s="228">
        <v>3.5500000000000007</v>
      </c>
      <c r="D1660" s="228">
        <v>180</v>
      </c>
      <c r="E1660" s="228">
        <v>2.1</v>
      </c>
      <c r="F1660" s="228">
        <v>-53</v>
      </c>
      <c r="G1660" s="228">
        <v>-1.4500000000000006</v>
      </c>
    </row>
    <row r="1661" spans="1:7">
      <c r="A1661" s="228" t="s">
        <v>2373</v>
      </c>
      <c r="B1661" s="228">
        <v>158.30000000000001</v>
      </c>
      <c r="C1661" s="228">
        <v>2.41</v>
      </c>
      <c r="D1661" s="228">
        <v>180</v>
      </c>
      <c r="E1661" s="228">
        <v>2.1</v>
      </c>
      <c r="F1661" s="228">
        <v>21.699999999999989</v>
      </c>
      <c r="G1661" s="228">
        <v>-0.31000000000000005</v>
      </c>
    </row>
    <row r="1662" spans="1:7">
      <c r="A1662" s="228" t="s">
        <v>2374</v>
      </c>
      <c r="B1662" s="228">
        <v>203</v>
      </c>
      <c r="C1662" s="228">
        <v>3.13</v>
      </c>
      <c r="D1662" s="228">
        <v>180</v>
      </c>
      <c r="E1662" s="228">
        <v>2.1</v>
      </c>
      <c r="F1662" s="228">
        <v>-23</v>
      </c>
      <c r="G1662" s="228">
        <v>-1.0299999999999998</v>
      </c>
    </row>
    <row r="1663" spans="1:7">
      <c r="A1663" s="228" t="s">
        <v>2375</v>
      </c>
      <c r="B1663" s="228">
        <v>345.5</v>
      </c>
      <c r="C1663" s="228">
        <v>6.0819999999999999</v>
      </c>
      <c r="D1663" s="228">
        <v>180</v>
      </c>
      <c r="E1663" s="228">
        <v>2.1</v>
      </c>
      <c r="F1663" s="228">
        <v>-165.5</v>
      </c>
      <c r="G1663" s="228">
        <v>-3.9819999999999998</v>
      </c>
    </row>
    <row r="1664" spans="1:7">
      <c r="A1664" s="228" t="s">
        <v>2376</v>
      </c>
      <c r="B1664" s="228">
        <v>377.5</v>
      </c>
      <c r="C1664" s="228">
        <v>6.4216150000000018</v>
      </c>
      <c r="D1664" s="228">
        <v>324</v>
      </c>
      <c r="E1664" s="228">
        <v>3.96</v>
      </c>
      <c r="F1664" s="228">
        <v>-53.5</v>
      </c>
      <c r="G1664" s="228">
        <v>-2.4616150000000019</v>
      </c>
    </row>
    <row r="1665" spans="1:7">
      <c r="A1665" s="228" t="s">
        <v>2377</v>
      </c>
      <c r="B1665" s="228">
        <v>331</v>
      </c>
      <c r="C1665" s="228">
        <v>4.9856879999999997</v>
      </c>
      <c r="D1665" s="228">
        <v>336</v>
      </c>
      <c r="E1665" s="228">
        <v>4.62</v>
      </c>
      <c r="F1665" s="228">
        <v>5</v>
      </c>
      <c r="G1665" s="228">
        <v>-0.36568799999999957</v>
      </c>
    </row>
    <row r="1666" spans="1:7">
      <c r="A1666" s="228" t="s">
        <v>2378</v>
      </c>
      <c r="B1666" s="228">
        <v>384.6</v>
      </c>
      <c r="C1666" s="228">
        <v>6.2340000000000009</v>
      </c>
      <c r="D1666" s="228">
        <v>480</v>
      </c>
      <c r="E1666" s="228">
        <v>6.48</v>
      </c>
      <c r="F1666" s="228">
        <v>95.399999999999977</v>
      </c>
      <c r="G1666" s="228">
        <v>0.24599999999999955</v>
      </c>
    </row>
    <row r="1667" spans="1:7">
      <c r="A1667" s="228" t="s">
        <v>2379</v>
      </c>
      <c r="B1667" s="228">
        <v>135</v>
      </c>
      <c r="C1667" s="228">
        <v>1.92</v>
      </c>
      <c r="D1667" s="228">
        <v>180</v>
      </c>
      <c r="E1667" s="228">
        <v>2.1</v>
      </c>
      <c r="F1667" s="228">
        <v>45</v>
      </c>
      <c r="G1667" s="228">
        <v>0.18000000000000016</v>
      </c>
    </row>
    <row r="1668" spans="1:7">
      <c r="A1668" s="228" t="s">
        <v>2380</v>
      </c>
      <c r="B1668" s="228">
        <v>241.8</v>
      </c>
      <c r="C1668" s="228">
        <v>4.03</v>
      </c>
      <c r="D1668" s="228">
        <v>336</v>
      </c>
      <c r="E1668" s="228">
        <v>4.62</v>
      </c>
      <c r="F1668" s="228">
        <v>94.199999999999989</v>
      </c>
      <c r="G1668" s="228">
        <v>0.58999999999999986</v>
      </c>
    </row>
    <row r="1669" spans="1:7">
      <c r="A1669" s="228" t="s">
        <v>2381</v>
      </c>
      <c r="B1669" s="228">
        <v>308.5</v>
      </c>
      <c r="C1669" s="228">
        <v>4.854000000000001</v>
      </c>
      <c r="D1669" s="228">
        <v>336</v>
      </c>
      <c r="E1669" s="228">
        <v>4.62</v>
      </c>
      <c r="F1669" s="228">
        <v>27.5</v>
      </c>
      <c r="G1669" s="228">
        <v>-0.23400000000000087</v>
      </c>
    </row>
    <row r="1670" spans="1:7">
      <c r="A1670" s="228" t="s">
        <v>2382</v>
      </c>
      <c r="B1670" s="228">
        <v>255.9</v>
      </c>
      <c r="C1670" s="228">
        <v>3.9079999999999999</v>
      </c>
      <c r="D1670" s="228">
        <v>324</v>
      </c>
      <c r="E1670" s="228">
        <v>3.96</v>
      </c>
      <c r="F1670" s="228">
        <v>68.099999999999994</v>
      </c>
      <c r="G1670" s="228">
        <v>5.2000000000000046E-2</v>
      </c>
    </row>
    <row r="1671" spans="1:7">
      <c r="A1671" s="228" t="s">
        <v>2383</v>
      </c>
      <c r="B1671" s="228">
        <v>333.2</v>
      </c>
      <c r="C1671" s="228">
        <v>5.5384099999999998</v>
      </c>
      <c r="D1671" s="228">
        <v>324</v>
      </c>
      <c r="E1671" s="228">
        <v>3.96</v>
      </c>
      <c r="F1671" s="228">
        <v>-9.1999999999999886</v>
      </c>
      <c r="G1671" s="228">
        <v>-1.5784099999999999</v>
      </c>
    </row>
    <row r="1672" spans="1:7">
      <c r="A1672" s="228" t="s">
        <v>2384</v>
      </c>
      <c r="B1672" s="228">
        <v>257</v>
      </c>
      <c r="C1672" s="228">
        <v>4.0339999999999998</v>
      </c>
      <c r="D1672" s="228">
        <v>180</v>
      </c>
      <c r="E1672" s="228">
        <v>2.1</v>
      </c>
      <c r="F1672" s="228">
        <v>-77</v>
      </c>
      <c r="G1672" s="228">
        <v>-1.9339999999999997</v>
      </c>
    </row>
    <row r="1673" spans="1:7">
      <c r="A1673" s="228" t="s">
        <v>2385</v>
      </c>
      <c r="B1673" s="228">
        <v>304.5</v>
      </c>
      <c r="C1673" s="228">
        <v>4.548</v>
      </c>
      <c r="D1673" s="228">
        <v>180</v>
      </c>
      <c r="E1673" s="228">
        <v>2.1</v>
      </c>
      <c r="F1673" s="228">
        <v>-124.5</v>
      </c>
      <c r="G1673" s="228">
        <v>-2.448</v>
      </c>
    </row>
    <row r="1674" spans="1:7">
      <c r="A1674" s="228" t="s">
        <v>2386</v>
      </c>
      <c r="B1674" s="228">
        <v>237</v>
      </c>
      <c r="C1674" s="228">
        <v>3.62</v>
      </c>
      <c r="D1674" s="228">
        <v>336</v>
      </c>
      <c r="E1674" s="228">
        <v>4.62</v>
      </c>
      <c r="F1674" s="228">
        <v>99</v>
      </c>
      <c r="G1674" s="228">
        <v>1</v>
      </c>
    </row>
    <row r="1675" spans="1:7">
      <c r="A1675" s="228" t="s">
        <v>2387</v>
      </c>
      <c r="B1675" s="228">
        <v>85.6</v>
      </c>
      <c r="C1675" s="228">
        <v>1.32</v>
      </c>
      <c r="D1675" s="228">
        <v>120</v>
      </c>
      <c r="E1675" s="228">
        <v>1.4</v>
      </c>
      <c r="F1675" s="228">
        <v>34.400000000000006</v>
      </c>
      <c r="G1675" s="228">
        <v>7.9999999999999849E-2</v>
      </c>
    </row>
    <row r="1676" spans="1:7">
      <c r="A1676" s="228" t="s">
        <v>2388</v>
      </c>
      <c r="B1676" s="228">
        <v>248.5</v>
      </c>
      <c r="C1676" s="228">
        <v>3.8419999999999996</v>
      </c>
      <c r="D1676" s="228">
        <v>336</v>
      </c>
      <c r="E1676" s="228">
        <v>4.62</v>
      </c>
      <c r="F1676" s="228">
        <v>87.5</v>
      </c>
      <c r="G1676" s="228">
        <v>0.77800000000000047</v>
      </c>
    </row>
    <row r="1677" spans="1:7">
      <c r="A1677" s="228" t="s">
        <v>2389</v>
      </c>
      <c r="B1677" s="228">
        <v>299.5</v>
      </c>
      <c r="C1677" s="228">
        <v>4.6300000000000008</v>
      </c>
      <c r="D1677" s="228">
        <v>336</v>
      </c>
      <c r="E1677" s="228">
        <v>4.62</v>
      </c>
      <c r="F1677" s="228">
        <v>36.5</v>
      </c>
      <c r="G1677" s="228">
        <v>-1.0000000000000675E-2</v>
      </c>
    </row>
    <row r="1678" spans="1:7">
      <c r="A1678" s="228" t="s">
        <v>2390</v>
      </c>
      <c r="B1678" s="228">
        <v>349.9</v>
      </c>
      <c r="C1678" s="228">
        <v>5.2820000000000009</v>
      </c>
      <c r="D1678" s="228">
        <v>480</v>
      </c>
      <c r="E1678" s="228">
        <v>6.48</v>
      </c>
      <c r="F1678" s="228">
        <v>130.10000000000002</v>
      </c>
      <c r="G1678" s="228">
        <v>1.1979999999999995</v>
      </c>
    </row>
    <row r="1679" spans="1:7">
      <c r="A1679" s="228" t="s">
        <v>2391</v>
      </c>
      <c r="B1679" s="228">
        <v>309.60000000000002</v>
      </c>
      <c r="C1679" s="228">
        <v>4.6520000000000001</v>
      </c>
      <c r="D1679" s="228">
        <v>336</v>
      </c>
      <c r="E1679" s="228">
        <v>4.62</v>
      </c>
      <c r="F1679" s="228">
        <v>26.399999999999977</v>
      </c>
      <c r="G1679" s="228">
        <v>-3.2000000000000028E-2</v>
      </c>
    </row>
    <row r="1680" spans="1:7">
      <c r="A1680" s="228" t="s">
        <v>2392</v>
      </c>
      <c r="B1680" s="228">
        <v>129</v>
      </c>
      <c r="C1680" s="228">
        <v>1.7999999999999998</v>
      </c>
      <c r="D1680" s="228">
        <v>180</v>
      </c>
      <c r="E1680" s="228">
        <v>2.1</v>
      </c>
      <c r="F1680" s="228">
        <v>51</v>
      </c>
      <c r="G1680" s="228">
        <v>0.30000000000000027</v>
      </c>
    </row>
    <row r="1681" spans="1:7">
      <c r="A1681" s="228" t="s">
        <v>2393</v>
      </c>
      <c r="B1681" s="228">
        <v>344</v>
      </c>
      <c r="C1681" s="228">
        <v>5.3655550000000014</v>
      </c>
      <c r="D1681" s="228">
        <v>336</v>
      </c>
      <c r="E1681" s="228">
        <v>4.62</v>
      </c>
      <c r="F1681" s="228">
        <v>-8</v>
      </c>
      <c r="G1681" s="228">
        <v>-0.7455550000000013</v>
      </c>
    </row>
    <row r="1682" spans="1:7">
      <c r="A1682" s="228" t="s">
        <v>2394</v>
      </c>
      <c r="B1682" s="228">
        <v>316.5</v>
      </c>
      <c r="C1682" s="228">
        <v>4.8720000000000008</v>
      </c>
      <c r="D1682" s="228">
        <v>336</v>
      </c>
      <c r="E1682" s="228">
        <v>4.62</v>
      </c>
      <c r="F1682" s="228">
        <v>19.5</v>
      </c>
      <c r="G1682" s="228">
        <v>-0.25200000000000067</v>
      </c>
    </row>
    <row r="1683" spans="1:7">
      <c r="A1683" s="228" t="s">
        <v>2395</v>
      </c>
      <c r="B1683" s="228">
        <v>169</v>
      </c>
      <c r="C1683" s="228">
        <v>2.48</v>
      </c>
      <c r="D1683" s="228">
        <v>180</v>
      </c>
      <c r="E1683" s="228">
        <v>2.1</v>
      </c>
      <c r="F1683" s="228">
        <v>11</v>
      </c>
      <c r="G1683" s="228">
        <v>-0.37999999999999989</v>
      </c>
    </row>
    <row r="1684" spans="1:7">
      <c r="A1684" s="228" t="s">
        <v>2396</v>
      </c>
      <c r="B1684" s="228">
        <v>110.4</v>
      </c>
      <c r="C1684" s="228">
        <v>1.6199999999999999</v>
      </c>
      <c r="D1684" s="228">
        <v>180</v>
      </c>
      <c r="E1684" s="228">
        <v>2.1</v>
      </c>
      <c r="F1684" s="228">
        <v>69.599999999999994</v>
      </c>
      <c r="G1684" s="228">
        <v>0.4800000000000002</v>
      </c>
    </row>
    <row r="1685" spans="1:7">
      <c r="A1685" s="228" t="s">
        <v>2397</v>
      </c>
      <c r="B1685" s="228">
        <v>325.5</v>
      </c>
      <c r="C1685" s="228">
        <v>4.9671550000000009</v>
      </c>
      <c r="D1685" s="228">
        <v>336</v>
      </c>
      <c r="E1685" s="228">
        <v>4.62</v>
      </c>
      <c r="F1685" s="228">
        <v>10.5</v>
      </c>
      <c r="G1685" s="228">
        <v>-0.34715500000000077</v>
      </c>
    </row>
    <row r="1686" spans="1:7">
      <c r="A1686" s="228" t="s">
        <v>2398</v>
      </c>
      <c r="B1686" s="228">
        <v>183.3</v>
      </c>
      <c r="C1686" s="228">
        <v>2.9</v>
      </c>
      <c r="D1686" s="228">
        <v>180</v>
      </c>
      <c r="E1686" s="228">
        <v>2.1</v>
      </c>
      <c r="F1686" s="228">
        <v>-3.3000000000000114</v>
      </c>
      <c r="G1686" s="228">
        <v>-0.79999999999999982</v>
      </c>
    </row>
    <row r="1687" spans="1:7">
      <c r="A1687" s="228" t="s">
        <v>2399</v>
      </c>
      <c r="B1687" s="228">
        <v>163</v>
      </c>
      <c r="C1687" s="228">
        <v>2.3600000000000003</v>
      </c>
      <c r="D1687" s="228">
        <v>120</v>
      </c>
      <c r="E1687" s="228">
        <v>1.4</v>
      </c>
      <c r="F1687" s="228">
        <v>-43</v>
      </c>
      <c r="G1687" s="228">
        <v>-0.96000000000000041</v>
      </c>
    </row>
    <row r="1688" spans="1:7">
      <c r="A1688" s="228" t="s">
        <v>2400</v>
      </c>
      <c r="B1688" s="228">
        <v>258</v>
      </c>
      <c r="C1688" s="228">
        <v>4.09</v>
      </c>
      <c r="D1688" s="228">
        <v>180</v>
      </c>
      <c r="E1688" s="228">
        <v>2.1</v>
      </c>
      <c r="F1688" s="228">
        <v>-78</v>
      </c>
      <c r="G1688" s="228">
        <v>-1.9899999999999998</v>
      </c>
    </row>
    <row r="1689" spans="1:7">
      <c r="A1689" s="228" t="s">
        <v>2401</v>
      </c>
      <c r="B1689" s="228">
        <v>373.5</v>
      </c>
      <c r="C1689" s="228">
        <v>5.7620000000000013</v>
      </c>
      <c r="D1689" s="228">
        <v>336</v>
      </c>
      <c r="E1689" s="228">
        <v>4.62</v>
      </c>
      <c r="F1689" s="228">
        <v>-37.5</v>
      </c>
      <c r="G1689" s="228">
        <v>-1.1420000000000012</v>
      </c>
    </row>
    <row r="1690" spans="1:7">
      <c r="A1690" s="228" t="s">
        <v>2402</v>
      </c>
      <c r="B1690" s="228">
        <v>200.5</v>
      </c>
      <c r="C1690" s="228">
        <v>3.1540000000000004</v>
      </c>
      <c r="D1690" s="228">
        <v>180</v>
      </c>
      <c r="E1690" s="228">
        <v>2.1</v>
      </c>
      <c r="F1690" s="228">
        <v>-20.5</v>
      </c>
      <c r="G1690" s="228">
        <v>-1.0540000000000003</v>
      </c>
    </row>
    <row r="1691" spans="1:7">
      <c r="A1691" s="228" t="s">
        <v>2403</v>
      </c>
      <c r="B1691" s="228">
        <v>239.3</v>
      </c>
      <c r="C1691" s="228">
        <v>4.46</v>
      </c>
      <c r="D1691" s="228">
        <v>324</v>
      </c>
      <c r="E1691" s="228">
        <v>3.96</v>
      </c>
      <c r="F1691" s="228">
        <v>84.699999999999989</v>
      </c>
      <c r="G1691" s="228">
        <v>-0.5</v>
      </c>
    </row>
    <row r="1692" spans="1:7">
      <c r="A1692" s="228" t="s">
        <v>2404</v>
      </c>
      <c r="B1692" s="228">
        <v>169</v>
      </c>
      <c r="C1692" s="228">
        <v>2.48</v>
      </c>
      <c r="D1692" s="228">
        <v>180</v>
      </c>
      <c r="E1692" s="228">
        <v>2.1</v>
      </c>
      <c r="F1692" s="228">
        <v>11</v>
      </c>
      <c r="G1692" s="228">
        <v>-0.37999999999999989</v>
      </c>
    </row>
    <row r="1693" spans="1:7">
      <c r="A1693" s="228" t="s">
        <v>2405</v>
      </c>
      <c r="B1693" s="228">
        <v>463.5</v>
      </c>
      <c r="C1693" s="228">
        <v>8.243999999999998</v>
      </c>
      <c r="D1693" s="228">
        <v>480</v>
      </c>
      <c r="E1693" s="228">
        <v>6.48</v>
      </c>
      <c r="F1693" s="228">
        <v>16.5</v>
      </c>
      <c r="G1693" s="228">
        <v>-1.7639999999999976</v>
      </c>
    </row>
    <row r="1694" spans="1:7">
      <c r="A1694" s="228" t="s">
        <v>2406</v>
      </c>
      <c r="B1694" s="228">
        <v>324</v>
      </c>
      <c r="C1694" s="228">
        <v>5.1700000000000008</v>
      </c>
      <c r="D1694" s="228">
        <v>336</v>
      </c>
      <c r="E1694" s="228">
        <v>4.62</v>
      </c>
      <c r="F1694" s="228">
        <v>12</v>
      </c>
      <c r="G1694" s="228">
        <v>-0.55000000000000071</v>
      </c>
    </row>
    <row r="1695" spans="1:7">
      <c r="A1695" s="228" t="s">
        <v>2407</v>
      </c>
      <c r="B1695" s="228">
        <v>203.6</v>
      </c>
      <c r="C1695" s="228">
        <v>3.3999999999999995</v>
      </c>
      <c r="D1695" s="228">
        <v>216</v>
      </c>
      <c r="E1695" s="228">
        <v>2.64</v>
      </c>
      <c r="F1695" s="228">
        <v>12.400000000000006</v>
      </c>
      <c r="G1695" s="228">
        <v>-0.75999999999999934</v>
      </c>
    </row>
    <row r="1696" spans="1:7">
      <c r="A1696" s="228" t="s">
        <v>2408</v>
      </c>
      <c r="B1696" s="228">
        <v>228.4</v>
      </c>
      <c r="C1696" s="228">
        <v>3.7100000000000009</v>
      </c>
      <c r="D1696" s="228">
        <v>224</v>
      </c>
      <c r="E1696" s="228">
        <v>3.08</v>
      </c>
      <c r="F1696" s="228">
        <v>-4.4000000000000057</v>
      </c>
      <c r="G1696" s="228">
        <v>-0.63000000000000078</v>
      </c>
    </row>
    <row r="1697" spans="1:7">
      <c r="A1697" s="228" t="s">
        <v>2409</v>
      </c>
      <c r="B1697" s="228">
        <v>331</v>
      </c>
      <c r="C1697" s="228">
        <v>4.6966380000000001</v>
      </c>
      <c r="D1697" s="228">
        <v>480</v>
      </c>
      <c r="E1697" s="228">
        <v>6.48</v>
      </c>
      <c r="F1697" s="228">
        <v>149</v>
      </c>
      <c r="G1697" s="228">
        <v>1.7833620000000003</v>
      </c>
    </row>
    <row r="1698" spans="1:7">
      <c r="A1698" s="228" t="s">
        <v>2410</v>
      </c>
      <c r="B1698" s="228">
        <v>244</v>
      </c>
      <c r="C1698" s="228">
        <v>3.2094529999999994</v>
      </c>
      <c r="D1698" s="228">
        <v>324</v>
      </c>
      <c r="E1698" s="228">
        <v>3.96</v>
      </c>
      <c r="F1698" s="228">
        <v>80</v>
      </c>
      <c r="G1698" s="228">
        <v>0.75054700000000052</v>
      </c>
    </row>
    <row r="1699" spans="1:7">
      <c r="A1699" s="228" t="s">
        <v>2411</v>
      </c>
      <c r="B1699" s="228">
        <v>127.2</v>
      </c>
      <c r="C1699" s="228">
        <v>2</v>
      </c>
      <c r="D1699" s="228">
        <v>180</v>
      </c>
      <c r="E1699" s="228">
        <v>2.1</v>
      </c>
      <c r="F1699" s="228">
        <v>52.8</v>
      </c>
      <c r="G1699" s="228">
        <v>0.10000000000000009</v>
      </c>
    </row>
    <row r="1700" spans="1:7">
      <c r="A1700" s="228" t="s">
        <v>2412</v>
      </c>
      <c r="B1700" s="228">
        <v>145</v>
      </c>
      <c r="C1700" s="228">
        <v>2.12</v>
      </c>
      <c r="D1700" s="228">
        <v>216</v>
      </c>
      <c r="E1700" s="228">
        <v>2.64</v>
      </c>
      <c r="F1700" s="228">
        <v>71</v>
      </c>
      <c r="G1700" s="228">
        <v>0.52</v>
      </c>
    </row>
    <row r="1701" spans="1:7">
      <c r="A1701" s="228" t="s">
        <v>2413</v>
      </c>
      <c r="B1701" s="228">
        <v>155</v>
      </c>
      <c r="C1701" s="228">
        <v>1.3434999999999999</v>
      </c>
      <c r="D1701" s="228">
        <v>180</v>
      </c>
      <c r="E1701" s="228">
        <v>2.1</v>
      </c>
      <c r="F1701" s="228">
        <v>25</v>
      </c>
      <c r="G1701" s="228">
        <v>0.75650000000000017</v>
      </c>
    </row>
    <row r="1702" spans="1:7">
      <c r="A1702" s="228" t="s">
        <v>2414</v>
      </c>
      <c r="B1702" s="228">
        <v>147.30000000000001</v>
      </c>
      <c r="C1702" s="228">
        <v>2.34</v>
      </c>
      <c r="D1702" s="228">
        <v>180</v>
      </c>
      <c r="E1702" s="228">
        <v>2.1</v>
      </c>
      <c r="F1702" s="228">
        <v>32.699999999999989</v>
      </c>
      <c r="G1702" s="228">
        <v>-0.23999999999999977</v>
      </c>
    </row>
    <row r="1703" spans="1:7">
      <c r="A1703" s="228" t="s">
        <v>2415</v>
      </c>
      <c r="B1703" s="228">
        <v>147.30000000000001</v>
      </c>
      <c r="C1703" s="228">
        <v>2.34</v>
      </c>
      <c r="D1703" s="228">
        <v>180</v>
      </c>
      <c r="E1703" s="228">
        <v>2.1</v>
      </c>
      <c r="F1703" s="228">
        <v>32.699999999999989</v>
      </c>
      <c r="G1703" s="228">
        <v>-0.23999999999999977</v>
      </c>
    </row>
    <row r="1704" spans="1:7">
      <c r="A1704" s="228" t="s">
        <v>2416</v>
      </c>
      <c r="B1704" s="228">
        <v>147.30000000000001</v>
      </c>
      <c r="C1704" s="228">
        <v>2.34</v>
      </c>
      <c r="D1704" s="228">
        <v>180</v>
      </c>
      <c r="E1704" s="228">
        <v>2.1</v>
      </c>
      <c r="F1704" s="228">
        <v>32.699999999999989</v>
      </c>
      <c r="G1704" s="228">
        <v>-0.23999999999999977</v>
      </c>
    </row>
    <row r="1705" spans="1:7">
      <c r="A1705" s="228" t="s">
        <v>2417</v>
      </c>
      <c r="B1705" s="228">
        <v>101</v>
      </c>
      <c r="C1705" s="228">
        <v>1.0074999999999998</v>
      </c>
      <c r="D1705" s="228">
        <v>180</v>
      </c>
      <c r="E1705" s="228">
        <v>2.1</v>
      </c>
      <c r="F1705" s="228">
        <v>79</v>
      </c>
      <c r="G1705" s="228">
        <v>1.0925000000000002</v>
      </c>
    </row>
    <row r="1706" spans="1:7">
      <c r="A1706" s="228" t="s">
        <v>2418</v>
      </c>
      <c r="B1706" s="228">
        <v>95</v>
      </c>
      <c r="C1706" s="228">
        <v>1.24</v>
      </c>
      <c r="D1706" s="228">
        <v>120</v>
      </c>
      <c r="E1706" s="228">
        <v>1.4</v>
      </c>
      <c r="F1706" s="228">
        <v>25</v>
      </c>
      <c r="G1706" s="228">
        <v>0.15999999999999992</v>
      </c>
    </row>
    <row r="1707" spans="1:7">
      <c r="A1707" s="228" t="s">
        <v>2419</v>
      </c>
      <c r="B1707" s="228">
        <v>155</v>
      </c>
      <c r="C1707" s="228">
        <v>1.93</v>
      </c>
      <c r="D1707" s="228">
        <v>180</v>
      </c>
      <c r="E1707" s="228">
        <v>2.1</v>
      </c>
      <c r="F1707" s="228">
        <v>25</v>
      </c>
      <c r="G1707" s="228">
        <v>0.17000000000000015</v>
      </c>
    </row>
    <row r="1708" spans="1:7">
      <c r="A1708" s="228" t="s">
        <v>2420</v>
      </c>
      <c r="B1708" s="228">
        <v>129</v>
      </c>
      <c r="C1708" s="228">
        <v>1.7999999999999998</v>
      </c>
      <c r="D1708" s="228">
        <v>120</v>
      </c>
      <c r="E1708" s="228">
        <v>1.4</v>
      </c>
      <c r="F1708" s="228">
        <v>-9</v>
      </c>
      <c r="G1708" s="228">
        <v>-0.39999999999999991</v>
      </c>
    </row>
    <row r="1709" spans="1:7">
      <c r="A1709" s="228" t="s">
        <v>2421</v>
      </c>
      <c r="B1709" s="228">
        <v>129</v>
      </c>
      <c r="C1709" s="228">
        <v>1.7999999999999998</v>
      </c>
      <c r="D1709" s="228">
        <v>180</v>
      </c>
      <c r="E1709" s="228">
        <v>2.1</v>
      </c>
      <c r="F1709" s="228">
        <v>51</v>
      </c>
      <c r="G1709" s="228">
        <v>0.30000000000000027</v>
      </c>
    </row>
    <row r="1710" spans="1:7">
      <c r="A1710" s="228" t="s">
        <v>2422</v>
      </c>
      <c r="B1710" s="228">
        <v>164</v>
      </c>
      <c r="C1710" s="228">
        <v>2.5107999999999997</v>
      </c>
      <c r="D1710" s="228">
        <v>180</v>
      </c>
      <c r="E1710" s="228">
        <v>2.1</v>
      </c>
      <c r="F1710" s="228">
        <v>16</v>
      </c>
      <c r="G1710" s="228">
        <v>-0.41079999999999961</v>
      </c>
    </row>
    <row r="1711" spans="1:7">
      <c r="A1711" s="228" t="s">
        <v>2423</v>
      </c>
      <c r="B1711" s="228">
        <v>153</v>
      </c>
      <c r="C1711" s="228">
        <v>2.04</v>
      </c>
      <c r="D1711" s="228">
        <v>180</v>
      </c>
      <c r="E1711" s="228">
        <v>2.1</v>
      </c>
      <c r="F1711" s="228">
        <v>27</v>
      </c>
      <c r="G1711" s="228">
        <v>6.0000000000000053E-2</v>
      </c>
    </row>
    <row r="1712" spans="1:7">
      <c r="A1712" s="228" t="s">
        <v>2424</v>
      </c>
      <c r="B1712" s="228">
        <v>135</v>
      </c>
      <c r="C1712" s="228">
        <v>1.8215549999999996</v>
      </c>
      <c r="D1712" s="228">
        <v>180</v>
      </c>
      <c r="E1712" s="228">
        <v>2.1</v>
      </c>
      <c r="F1712" s="228">
        <v>45</v>
      </c>
      <c r="G1712" s="228">
        <v>0.2784450000000005</v>
      </c>
    </row>
    <row r="1713" spans="1:7">
      <c r="A1713" s="228" t="s">
        <v>2425</v>
      </c>
      <c r="B1713" s="228">
        <v>186.9</v>
      </c>
      <c r="C1713" s="228">
        <v>3.0300000000000002</v>
      </c>
      <c r="D1713" s="228">
        <v>180</v>
      </c>
      <c r="E1713" s="228">
        <v>2.1</v>
      </c>
      <c r="F1713" s="228">
        <v>-6.9000000000000057</v>
      </c>
      <c r="G1713" s="228">
        <v>-0.93000000000000016</v>
      </c>
    </row>
    <row r="1714" spans="1:7">
      <c r="A1714" s="228" t="s">
        <v>2426</v>
      </c>
      <c r="B1714" s="228">
        <v>187</v>
      </c>
      <c r="C1714" s="228">
        <v>2.6</v>
      </c>
      <c r="D1714" s="228">
        <v>180</v>
      </c>
      <c r="E1714" s="228">
        <v>2.1</v>
      </c>
      <c r="F1714" s="228">
        <v>-7</v>
      </c>
      <c r="G1714" s="228">
        <v>-0.5</v>
      </c>
    </row>
    <row r="1715" spans="1:7">
      <c r="A1715" s="228" t="s">
        <v>2427</v>
      </c>
      <c r="B1715" s="228">
        <v>252</v>
      </c>
      <c r="C1715" s="228">
        <v>3.6</v>
      </c>
      <c r="D1715" s="228">
        <v>180</v>
      </c>
      <c r="E1715" s="228">
        <v>2.1</v>
      </c>
      <c r="F1715" s="228">
        <v>-72</v>
      </c>
      <c r="G1715" s="228">
        <v>-1.5</v>
      </c>
    </row>
    <row r="1716" spans="1:7">
      <c r="A1716" s="228" t="s">
        <v>2428</v>
      </c>
      <c r="B1716" s="228">
        <v>135</v>
      </c>
      <c r="C1716" s="228">
        <v>1.8215549999999996</v>
      </c>
      <c r="D1716" s="228">
        <v>180</v>
      </c>
      <c r="E1716" s="228">
        <v>2.1</v>
      </c>
      <c r="F1716" s="228">
        <v>45</v>
      </c>
      <c r="G1716" s="228">
        <v>0.2784450000000005</v>
      </c>
    </row>
    <row r="1717" spans="1:7">
      <c r="A1717" s="228" t="s">
        <v>2429</v>
      </c>
      <c r="B1717" s="228">
        <v>303.39999999999998</v>
      </c>
      <c r="C1717" s="228">
        <v>4.8760000000000003</v>
      </c>
      <c r="D1717" s="228">
        <v>180</v>
      </c>
      <c r="E1717" s="228">
        <v>2.1</v>
      </c>
      <c r="F1717" s="228">
        <v>-123.39999999999998</v>
      </c>
      <c r="G1717" s="228">
        <v>-2.7760000000000002</v>
      </c>
    </row>
    <row r="1718" spans="1:7">
      <c r="A1718" s="228" t="s">
        <v>2430</v>
      </c>
      <c r="B1718" s="228">
        <v>171</v>
      </c>
      <c r="C1718" s="228">
        <v>2.3815549999999996</v>
      </c>
      <c r="D1718" s="228">
        <v>180</v>
      </c>
      <c r="E1718" s="228">
        <v>2.1</v>
      </c>
      <c r="F1718" s="228">
        <v>9</v>
      </c>
      <c r="G1718" s="228">
        <v>-0.28155499999999956</v>
      </c>
    </row>
    <row r="1719" spans="1:7">
      <c r="A1719" s="228" t="s">
        <v>2431</v>
      </c>
      <c r="B1719" s="228">
        <v>83</v>
      </c>
      <c r="C1719" s="228">
        <v>1.24</v>
      </c>
      <c r="D1719" s="228">
        <v>120</v>
      </c>
      <c r="E1719" s="228">
        <v>1.4</v>
      </c>
      <c r="F1719" s="228">
        <v>37</v>
      </c>
      <c r="G1719" s="228">
        <v>0.15999999999999992</v>
      </c>
    </row>
    <row r="1720" spans="1:7">
      <c r="A1720" s="228" t="s">
        <v>2432</v>
      </c>
      <c r="B1720" s="228">
        <v>203.9</v>
      </c>
      <c r="C1720" s="228">
        <v>2.8160000000000007</v>
      </c>
      <c r="D1720" s="228">
        <v>180</v>
      </c>
      <c r="E1720" s="228">
        <v>2.1</v>
      </c>
      <c r="F1720" s="228">
        <v>-23.900000000000006</v>
      </c>
      <c r="G1720" s="228">
        <v>-0.71600000000000064</v>
      </c>
    </row>
    <row r="1721" spans="1:7">
      <c r="A1721" s="228" t="s">
        <v>2433</v>
      </c>
      <c r="B1721" s="228">
        <v>146</v>
      </c>
      <c r="C1721" s="228">
        <v>1.92</v>
      </c>
      <c r="D1721" s="228">
        <v>180</v>
      </c>
      <c r="E1721" s="228">
        <v>2.1</v>
      </c>
      <c r="F1721" s="228">
        <v>34</v>
      </c>
      <c r="G1721" s="228">
        <v>0.18000000000000016</v>
      </c>
    </row>
    <row r="1722" spans="1:7">
      <c r="A1722" s="228" t="s">
        <v>2434</v>
      </c>
      <c r="B1722" s="228">
        <v>241.4</v>
      </c>
      <c r="C1722" s="228">
        <v>4.0543699999999996</v>
      </c>
      <c r="D1722" s="228">
        <v>336</v>
      </c>
      <c r="E1722" s="228">
        <v>4.62</v>
      </c>
      <c r="F1722" s="228">
        <v>94.6</v>
      </c>
      <c r="G1722" s="228">
        <v>0.56563000000000052</v>
      </c>
    </row>
    <row r="1723" spans="1:7">
      <c r="A1723" s="228" t="s">
        <v>2435</v>
      </c>
      <c r="B1723" s="228">
        <v>169</v>
      </c>
      <c r="C1723" s="228">
        <v>2.3815549999999996</v>
      </c>
      <c r="D1723" s="228">
        <v>180</v>
      </c>
      <c r="E1723" s="228">
        <v>2.1</v>
      </c>
      <c r="F1723" s="228">
        <v>11</v>
      </c>
      <c r="G1723" s="228">
        <v>-0.28155499999999956</v>
      </c>
    </row>
    <row r="1724" spans="1:7">
      <c r="A1724" s="228" t="s">
        <v>2436</v>
      </c>
      <c r="B1724" s="228">
        <v>138</v>
      </c>
      <c r="C1724" s="228">
        <v>1.92</v>
      </c>
      <c r="D1724" s="228">
        <v>120</v>
      </c>
      <c r="E1724" s="228">
        <v>1.4</v>
      </c>
      <c r="F1724" s="228">
        <v>-18</v>
      </c>
      <c r="G1724" s="228">
        <v>-0.52</v>
      </c>
    </row>
    <row r="1725" spans="1:7">
      <c r="A1725" s="228" t="s">
        <v>2437</v>
      </c>
      <c r="B1725" s="228">
        <v>147.30000000000001</v>
      </c>
      <c r="C1725" s="228">
        <v>2.34</v>
      </c>
      <c r="D1725" s="228">
        <v>180</v>
      </c>
      <c r="E1725" s="228">
        <v>2.1</v>
      </c>
      <c r="F1725" s="228">
        <v>32.699999999999989</v>
      </c>
      <c r="G1725" s="228">
        <v>-0.23999999999999977</v>
      </c>
    </row>
    <row r="1726" spans="1:7">
      <c r="A1726" s="228" t="s">
        <v>2438</v>
      </c>
      <c r="B1726" s="228">
        <v>261.5</v>
      </c>
      <c r="C1726" s="228">
        <v>3.7519999999999998</v>
      </c>
      <c r="D1726" s="228">
        <v>336</v>
      </c>
      <c r="E1726" s="228">
        <v>4.62</v>
      </c>
      <c r="F1726" s="228">
        <v>74.5</v>
      </c>
      <c r="G1726" s="228">
        <v>0.86800000000000033</v>
      </c>
    </row>
    <row r="1727" spans="1:7">
      <c r="A1727" s="228" t="s">
        <v>2439</v>
      </c>
      <c r="B1727" s="228">
        <v>147.30000000000001</v>
      </c>
      <c r="C1727" s="228">
        <v>2.34</v>
      </c>
      <c r="D1727" s="228">
        <v>180</v>
      </c>
      <c r="E1727" s="228">
        <v>2.1</v>
      </c>
      <c r="F1727" s="228">
        <v>32.699999999999989</v>
      </c>
      <c r="G1727" s="228">
        <v>-0.23999999999999977</v>
      </c>
    </row>
    <row r="1728" spans="1:7">
      <c r="A1728" s="228" t="s">
        <v>2440</v>
      </c>
      <c r="B1728" s="228">
        <v>248.2</v>
      </c>
      <c r="C1728" s="228">
        <v>3.8200000000000003</v>
      </c>
      <c r="D1728" s="228">
        <v>324</v>
      </c>
      <c r="E1728" s="228">
        <v>3.96</v>
      </c>
      <c r="F1728" s="228">
        <v>75.800000000000011</v>
      </c>
      <c r="G1728" s="228">
        <v>0.13999999999999968</v>
      </c>
    </row>
    <row r="1729" spans="1:7">
      <c r="A1729" s="228" t="s">
        <v>2441</v>
      </c>
      <c r="B1729" s="228">
        <v>155</v>
      </c>
      <c r="C1729" s="228">
        <v>1.3434999999999999</v>
      </c>
      <c r="D1729" s="228">
        <v>180</v>
      </c>
      <c r="E1729" s="228">
        <v>2.1</v>
      </c>
      <c r="F1729" s="228">
        <v>25</v>
      </c>
      <c r="G1729" s="228">
        <v>0.75650000000000017</v>
      </c>
    </row>
    <row r="1730" spans="1:7">
      <c r="A1730" s="228" t="s">
        <v>2442</v>
      </c>
      <c r="B1730" s="228">
        <v>98.2</v>
      </c>
      <c r="C1730" s="228">
        <v>1.56</v>
      </c>
      <c r="D1730" s="228">
        <v>120</v>
      </c>
      <c r="E1730" s="228">
        <v>1.4</v>
      </c>
      <c r="F1730" s="228">
        <v>21.799999999999997</v>
      </c>
      <c r="G1730" s="228">
        <v>-0.16000000000000014</v>
      </c>
    </row>
    <row r="1731" spans="1:7">
      <c r="A1731" s="228" t="s">
        <v>2443</v>
      </c>
      <c r="B1731" s="228">
        <v>147.30000000000001</v>
      </c>
      <c r="C1731" s="228">
        <v>2.34</v>
      </c>
      <c r="D1731" s="228">
        <v>180</v>
      </c>
      <c r="E1731" s="228">
        <v>2.1</v>
      </c>
      <c r="F1731" s="228">
        <v>32.699999999999989</v>
      </c>
      <c r="G1731" s="228">
        <v>-0.23999999999999977</v>
      </c>
    </row>
    <row r="1732" spans="1:7">
      <c r="A1732" s="228" t="s">
        <v>2444</v>
      </c>
      <c r="B1732" s="228">
        <v>200.5</v>
      </c>
      <c r="C1732" s="228">
        <v>3.3400000000000003</v>
      </c>
      <c r="D1732" s="228">
        <v>324</v>
      </c>
      <c r="E1732" s="228">
        <v>3.96</v>
      </c>
      <c r="F1732" s="228">
        <v>123.5</v>
      </c>
      <c r="G1732" s="228">
        <v>0.61999999999999966</v>
      </c>
    </row>
    <row r="1733" spans="1:7">
      <c r="A1733" s="228" t="s">
        <v>2445</v>
      </c>
      <c r="B1733" s="228">
        <v>161.69999999999999</v>
      </c>
      <c r="C1733" s="228">
        <v>2.9299999999999997</v>
      </c>
      <c r="D1733" s="228">
        <v>180</v>
      </c>
      <c r="E1733" s="228">
        <v>2.1</v>
      </c>
      <c r="F1733" s="228">
        <v>18.300000000000011</v>
      </c>
      <c r="G1733" s="228">
        <v>-0.82999999999999963</v>
      </c>
    </row>
    <row r="1734" spans="1:7">
      <c r="A1734" s="228" t="s">
        <v>2446</v>
      </c>
      <c r="B1734" s="228">
        <v>147.30000000000001</v>
      </c>
      <c r="C1734" s="228">
        <v>2.34</v>
      </c>
      <c r="D1734" s="228">
        <v>180</v>
      </c>
      <c r="E1734" s="228">
        <v>2.1</v>
      </c>
      <c r="F1734" s="228">
        <v>32.699999999999989</v>
      </c>
      <c r="G1734" s="228">
        <v>-0.23999999999999977</v>
      </c>
    </row>
    <row r="1735" spans="1:7">
      <c r="A1735" s="228" t="s">
        <v>2447</v>
      </c>
      <c r="B1735" s="228">
        <v>128.19999999999999</v>
      </c>
      <c r="C1735" s="228">
        <v>1.8000000000000003</v>
      </c>
      <c r="D1735" s="228">
        <v>180</v>
      </c>
      <c r="E1735" s="228">
        <v>2.1</v>
      </c>
      <c r="F1735" s="228">
        <v>51.800000000000011</v>
      </c>
      <c r="G1735" s="228">
        <v>0.29999999999999982</v>
      </c>
    </row>
    <row r="1736" spans="1:7">
      <c r="A1736" s="228" t="s">
        <v>2448</v>
      </c>
      <c r="B1736" s="228">
        <v>98.2</v>
      </c>
      <c r="C1736" s="228">
        <v>1.56</v>
      </c>
      <c r="D1736" s="228">
        <v>120</v>
      </c>
      <c r="E1736" s="228">
        <v>1.4</v>
      </c>
      <c r="F1736" s="228">
        <v>21.799999999999997</v>
      </c>
      <c r="G1736" s="228">
        <v>-0.16000000000000014</v>
      </c>
    </row>
    <row r="1737" spans="1:7">
      <c r="A1737" s="228" t="s">
        <v>2449</v>
      </c>
      <c r="B1737" s="228">
        <v>183</v>
      </c>
      <c r="C1737" s="228">
        <v>2.9399999999999995</v>
      </c>
      <c r="D1737" s="228">
        <v>324</v>
      </c>
      <c r="E1737" s="228">
        <v>3.96</v>
      </c>
      <c r="F1737" s="228">
        <v>141</v>
      </c>
      <c r="G1737" s="228">
        <v>1.0200000000000005</v>
      </c>
    </row>
    <row r="1738" spans="1:7">
      <c r="A1738" s="228" t="s">
        <v>2450</v>
      </c>
      <c r="B1738" s="228">
        <v>132.30000000000001</v>
      </c>
      <c r="C1738" s="228">
        <v>2.2200000000000002</v>
      </c>
      <c r="D1738" s="228">
        <v>180</v>
      </c>
      <c r="E1738" s="228">
        <v>2.1</v>
      </c>
      <c r="F1738" s="228">
        <v>47.699999999999989</v>
      </c>
      <c r="G1738" s="228">
        <v>-0.12000000000000011</v>
      </c>
    </row>
    <row r="1739" spans="1:7">
      <c r="A1739" s="228" t="s">
        <v>2451</v>
      </c>
      <c r="B1739" s="228">
        <v>163.5</v>
      </c>
      <c r="C1739" s="228">
        <v>2.294</v>
      </c>
      <c r="D1739" s="228">
        <v>180</v>
      </c>
      <c r="E1739" s="228">
        <v>2.1</v>
      </c>
      <c r="F1739" s="228">
        <v>16.5</v>
      </c>
      <c r="G1739" s="228">
        <v>-0.19399999999999995</v>
      </c>
    </row>
    <row r="1740" spans="1:7">
      <c r="A1740" s="228" t="s">
        <v>2452</v>
      </c>
      <c r="B1740" s="228">
        <v>132.30000000000001</v>
      </c>
      <c r="C1740" s="228">
        <v>1.98</v>
      </c>
      <c r="D1740" s="228">
        <v>180</v>
      </c>
      <c r="E1740" s="228">
        <v>2.1</v>
      </c>
      <c r="F1740" s="228">
        <v>47.699999999999989</v>
      </c>
      <c r="G1740" s="228">
        <v>0.12000000000000011</v>
      </c>
    </row>
    <row r="1741" spans="1:7">
      <c r="A1741" s="228" t="s">
        <v>2453</v>
      </c>
      <c r="B1741" s="228">
        <v>156.9</v>
      </c>
      <c r="C1741" s="228">
        <v>2.1360000000000001</v>
      </c>
      <c r="D1741" s="228">
        <v>180</v>
      </c>
      <c r="E1741" s="228">
        <v>2.1</v>
      </c>
      <c r="F1741" s="228">
        <v>23.099999999999994</v>
      </c>
      <c r="G1741" s="228">
        <v>-3.6000000000000032E-2</v>
      </c>
    </row>
    <row r="1742" spans="1:7">
      <c r="A1742" s="228" t="s">
        <v>2454</v>
      </c>
      <c r="B1742" s="228">
        <v>118.2</v>
      </c>
      <c r="C1742" s="228">
        <v>1.56</v>
      </c>
      <c r="D1742" s="228">
        <v>120</v>
      </c>
      <c r="E1742" s="228">
        <v>1.4</v>
      </c>
      <c r="F1742" s="228">
        <v>1.7999999999999972</v>
      </c>
      <c r="G1742" s="228">
        <v>-0.16000000000000014</v>
      </c>
    </row>
    <row r="1743" spans="1:7">
      <c r="A1743" s="228" t="s">
        <v>2455</v>
      </c>
      <c r="B1743" s="228">
        <v>276.8</v>
      </c>
      <c r="C1743" s="228">
        <v>3.8600000000000003</v>
      </c>
      <c r="D1743" s="228">
        <v>324</v>
      </c>
      <c r="E1743" s="228">
        <v>3.96</v>
      </c>
      <c r="F1743" s="228">
        <v>47.199999999999989</v>
      </c>
      <c r="G1743" s="228">
        <v>9.9999999999999645E-2</v>
      </c>
    </row>
    <row r="1744" spans="1:7">
      <c r="A1744" s="228" t="s">
        <v>2456</v>
      </c>
      <c r="B1744" s="228">
        <v>98.2</v>
      </c>
      <c r="C1744" s="228">
        <v>1.56</v>
      </c>
      <c r="D1744" s="228">
        <v>120</v>
      </c>
      <c r="E1744" s="228">
        <v>1.4</v>
      </c>
      <c r="F1744" s="228">
        <v>21.799999999999997</v>
      </c>
      <c r="G1744" s="228">
        <v>-0.16000000000000014</v>
      </c>
    </row>
    <row r="1745" spans="1:7">
      <c r="A1745" s="228" t="s">
        <v>2457</v>
      </c>
      <c r="B1745" s="228">
        <v>128.19999999999999</v>
      </c>
      <c r="C1745" s="228">
        <v>1.8000000000000003</v>
      </c>
      <c r="D1745" s="228">
        <v>180</v>
      </c>
      <c r="E1745" s="228">
        <v>2.1</v>
      </c>
      <c r="F1745" s="228">
        <v>51.800000000000011</v>
      </c>
      <c r="G1745" s="228">
        <v>0.29999999999999982</v>
      </c>
    </row>
    <row r="1746" spans="1:7">
      <c r="A1746" s="228" t="s">
        <v>2458</v>
      </c>
      <c r="B1746" s="228">
        <v>98.2</v>
      </c>
      <c r="C1746" s="228">
        <v>1.56</v>
      </c>
      <c r="D1746" s="228">
        <v>120</v>
      </c>
      <c r="E1746" s="228">
        <v>1.4</v>
      </c>
      <c r="F1746" s="228">
        <v>21.799999999999997</v>
      </c>
      <c r="G1746" s="228">
        <v>-0.16000000000000014</v>
      </c>
    </row>
    <row r="1747" spans="1:7">
      <c r="A1747" s="228" t="s">
        <v>2459</v>
      </c>
      <c r="B1747" s="228">
        <v>155</v>
      </c>
      <c r="C1747" s="228">
        <v>1.3434999999999999</v>
      </c>
      <c r="D1747" s="228">
        <v>180</v>
      </c>
      <c r="E1747" s="228">
        <v>2.1</v>
      </c>
      <c r="F1747" s="228">
        <v>25</v>
      </c>
      <c r="G1747" s="228">
        <v>0.75650000000000017</v>
      </c>
    </row>
    <row r="1748" spans="1:7">
      <c r="A1748" s="228" t="s">
        <v>2460</v>
      </c>
      <c r="B1748" s="228">
        <v>98.2</v>
      </c>
      <c r="C1748" s="228">
        <v>1.56</v>
      </c>
      <c r="D1748" s="228">
        <v>120</v>
      </c>
      <c r="E1748" s="228">
        <v>1.4</v>
      </c>
      <c r="F1748" s="228">
        <v>21.799999999999997</v>
      </c>
      <c r="G1748" s="228">
        <v>-0.16000000000000014</v>
      </c>
    </row>
    <row r="1749" spans="1:7">
      <c r="A1749" s="228" t="s">
        <v>2461</v>
      </c>
      <c r="B1749" s="228">
        <v>132.30000000000001</v>
      </c>
      <c r="C1749" s="228">
        <v>2.2200000000000002</v>
      </c>
      <c r="D1749" s="228">
        <v>180</v>
      </c>
      <c r="E1749" s="228">
        <v>2.1</v>
      </c>
      <c r="F1749" s="228">
        <v>47.699999999999989</v>
      </c>
      <c r="G1749" s="228">
        <v>-0.12000000000000011</v>
      </c>
    </row>
    <row r="1750" spans="1:7">
      <c r="A1750" s="228" t="s">
        <v>2462</v>
      </c>
      <c r="B1750" s="228">
        <v>444.5</v>
      </c>
      <c r="C1750" s="228">
        <v>7.4532150000000001</v>
      </c>
      <c r="D1750" s="228">
        <v>324</v>
      </c>
      <c r="E1750" s="228">
        <v>3.96</v>
      </c>
      <c r="F1750" s="228">
        <v>-120.5</v>
      </c>
      <c r="G1750" s="228">
        <v>-3.4932150000000002</v>
      </c>
    </row>
    <row r="1751" spans="1:7">
      <c r="A1751" s="228" t="s">
        <v>2463</v>
      </c>
      <c r="B1751" s="228">
        <v>341.3</v>
      </c>
      <c r="C1751" s="228">
        <v>5.4067299999999996</v>
      </c>
      <c r="D1751" s="228">
        <v>324</v>
      </c>
      <c r="E1751" s="228">
        <v>3.96</v>
      </c>
      <c r="F1751" s="228">
        <v>-17.300000000000011</v>
      </c>
      <c r="G1751" s="228">
        <v>-1.4467299999999996</v>
      </c>
    </row>
    <row r="1752" spans="1:7">
      <c r="A1752" s="228" t="s">
        <v>2464</v>
      </c>
      <c r="B1752" s="228">
        <v>266.3</v>
      </c>
      <c r="C1752" s="228">
        <v>3.4700000000000006</v>
      </c>
      <c r="D1752" s="228">
        <v>480</v>
      </c>
      <c r="E1752" s="228">
        <v>6.48</v>
      </c>
      <c r="F1752" s="228">
        <v>213.7</v>
      </c>
      <c r="G1752" s="228">
        <v>3.01</v>
      </c>
    </row>
    <row r="1753" spans="1:7">
      <c r="A1753" s="228" t="s">
        <v>2465</v>
      </c>
      <c r="B1753" s="228">
        <v>170.3</v>
      </c>
      <c r="C1753" s="228">
        <v>2.75</v>
      </c>
      <c r="D1753" s="228">
        <v>324</v>
      </c>
      <c r="E1753" s="228">
        <v>3.96</v>
      </c>
      <c r="F1753" s="228">
        <v>153.69999999999999</v>
      </c>
      <c r="G1753" s="228">
        <v>1.21</v>
      </c>
    </row>
    <row r="1754" spans="1:7">
      <c r="A1754" s="228" t="s">
        <v>2466</v>
      </c>
      <c r="B1754" s="228">
        <v>440.1</v>
      </c>
      <c r="C1754" s="228">
        <v>8.4007999999999985</v>
      </c>
      <c r="D1754" s="228">
        <v>324</v>
      </c>
      <c r="E1754" s="228">
        <v>3.96</v>
      </c>
      <c r="F1754" s="228">
        <v>-116.10000000000002</v>
      </c>
      <c r="G1754" s="228">
        <v>-4.4407999999999985</v>
      </c>
    </row>
    <row r="1755" spans="1:7">
      <c r="A1755" s="228" t="s">
        <v>2467</v>
      </c>
      <c r="B1755" s="228">
        <v>312.5</v>
      </c>
      <c r="C1755" s="228">
        <v>4.0625439999999999</v>
      </c>
      <c r="D1755" s="228">
        <v>480</v>
      </c>
      <c r="E1755" s="228">
        <v>6.48</v>
      </c>
      <c r="F1755" s="228">
        <v>167.5</v>
      </c>
      <c r="G1755" s="228">
        <v>2.4174560000000005</v>
      </c>
    </row>
    <row r="1756" spans="1:7">
      <c r="A1756" s="228" t="s">
        <v>2468</v>
      </c>
      <c r="B1756" s="228">
        <v>404.8</v>
      </c>
      <c r="C1756" s="228">
        <v>5.84</v>
      </c>
      <c r="D1756" s="228">
        <v>336</v>
      </c>
      <c r="E1756" s="228">
        <v>4.62</v>
      </c>
      <c r="F1756" s="228">
        <v>-68.800000000000011</v>
      </c>
      <c r="G1756" s="228">
        <v>-1.2199999999999998</v>
      </c>
    </row>
    <row r="1757" spans="1:7">
      <c r="A1757" s="228" t="s">
        <v>2469</v>
      </c>
      <c r="B1757" s="228">
        <v>587.5</v>
      </c>
      <c r="C1757" s="228">
        <v>9.16784</v>
      </c>
      <c r="D1757" s="228">
        <v>480</v>
      </c>
      <c r="E1757" s="228">
        <v>6.48</v>
      </c>
      <c r="F1757" s="228">
        <v>-107.5</v>
      </c>
      <c r="G1757" s="228">
        <v>-2.6878399999999996</v>
      </c>
    </row>
    <row r="1758" spans="1:7">
      <c r="A1758" s="228" t="s">
        <v>2470</v>
      </c>
      <c r="B1758" s="228">
        <v>492.9</v>
      </c>
      <c r="C1758" s="228">
        <v>7.207622999999999</v>
      </c>
      <c r="D1758" s="228">
        <v>480</v>
      </c>
      <c r="E1758" s="228">
        <v>6.48</v>
      </c>
      <c r="F1758" s="228">
        <v>-12.899999999999977</v>
      </c>
      <c r="G1758" s="228">
        <v>-0.72762299999999858</v>
      </c>
    </row>
    <row r="1759" spans="1:7">
      <c r="A1759" s="228" t="s">
        <v>2471</v>
      </c>
      <c r="B1759" s="228">
        <v>494</v>
      </c>
      <c r="C1759" s="228">
        <v>7.2700000000000005</v>
      </c>
      <c r="D1759" s="228">
        <v>480</v>
      </c>
      <c r="E1759" s="228">
        <v>6.48</v>
      </c>
      <c r="F1759" s="228">
        <v>-14</v>
      </c>
      <c r="G1759" s="228">
        <v>-0.79</v>
      </c>
    </row>
    <row r="1760" spans="1:7">
      <c r="A1760" s="228" t="s">
        <v>2472</v>
      </c>
      <c r="B1760" s="228">
        <v>522.20000000000005</v>
      </c>
      <c r="C1760" s="228">
        <v>8.9148720000000008</v>
      </c>
      <c r="D1760" s="228">
        <v>480</v>
      </c>
      <c r="E1760" s="228">
        <v>6.48</v>
      </c>
      <c r="F1760" s="228">
        <v>-42.200000000000045</v>
      </c>
      <c r="G1760" s="228">
        <v>-2.4348720000000004</v>
      </c>
    </row>
    <row r="1761" spans="1:7">
      <c r="A1761" s="228" t="s">
        <v>2473</v>
      </c>
      <c r="B1761" s="228">
        <v>422.3</v>
      </c>
      <c r="C1761" s="228">
        <v>7.2487960000000005</v>
      </c>
      <c r="D1761" s="228">
        <v>480</v>
      </c>
      <c r="E1761" s="228">
        <v>6.48</v>
      </c>
      <c r="F1761" s="228">
        <v>57.699999999999989</v>
      </c>
      <c r="G1761" s="228">
        <v>-0.76879600000000003</v>
      </c>
    </row>
    <row r="1762" spans="1:7">
      <c r="A1762" s="228" t="s">
        <v>2474</v>
      </c>
      <c r="B1762" s="228">
        <v>510</v>
      </c>
      <c r="C1762" s="228">
        <v>7.285671999999999</v>
      </c>
      <c r="D1762" s="228">
        <v>336</v>
      </c>
      <c r="E1762" s="228">
        <v>4.62</v>
      </c>
      <c r="F1762" s="228">
        <v>-174</v>
      </c>
      <c r="G1762" s="228">
        <v>-2.6656719999999989</v>
      </c>
    </row>
    <row r="1763" spans="1:7">
      <c r="A1763" s="228" t="s">
        <v>2475</v>
      </c>
      <c r="B1763" s="228">
        <v>326</v>
      </c>
      <c r="C1763" s="228">
        <v>4.32</v>
      </c>
      <c r="D1763" s="228">
        <v>324</v>
      </c>
      <c r="E1763" s="228">
        <v>3.96</v>
      </c>
      <c r="F1763" s="228">
        <v>-2</v>
      </c>
      <c r="G1763" s="228">
        <v>-0.36000000000000032</v>
      </c>
    </row>
    <row r="1764" spans="1:7">
      <c r="A1764" s="228" t="s">
        <v>2476</v>
      </c>
      <c r="B1764" s="228">
        <v>234.5</v>
      </c>
      <c r="C1764" s="228">
        <v>3.1940000000000004</v>
      </c>
      <c r="D1764" s="228">
        <v>324</v>
      </c>
      <c r="E1764" s="228">
        <v>3.96</v>
      </c>
      <c r="F1764" s="228">
        <v>89.5</v>
      </c>
      <c r="G1764" s="228">
        <v>0.76599999999999957</v>
      </c>
    </row>
    <row r="1765" spans="1:7">
      <c r="A1765" s="228" t="s">
        <v>2477</v>
      </c>
      <c r="B1765" s="228">
        <v>701.2</v>
      </c>
      <c r="C1765" s="228">
        <v>12.422000000000001</v>
      </c>
      <c r="D1765" s="228">
        <v>480</v>
      </c>
      <c r="E1765" s="228">
        <v>6.48</v>
      </c>
      <c r="F1765" s="228">
        <v>-221.20000000000005</v>
      </c>
      <c r="G1765" s="228">
        <v>-5.9420000000000002</v>
      </c>
    </row>
    <row r="1766" spans="1:7">
      <c r="A1766" s="228" t="s">
        <v>2478</v>
      </c>
      <c r="B1766" s="228">
        <v>253.5</v>
      </c>
      <c r="C1766" s="228">
        <v>3.0701459999999998</v>
      </c>
      <c r="D1766" s="228">
        <v>324</v>
      </c>
      <c r="E1766" s="228">
        <v>3.96</v>
      </c>
      <c r="F1766" s="228">
        <v>70.5</v>
      </c>
      <c r="G1766" s="228">
        <v>0.88985400000000014</v>
      </c>
    </row>
    <row r="1767" spans="1:7">
      <c r="A1767" s="228" t="s">
        <v>2479</v>
      </c>
      <c r="B1767" s="228">
        <v>434</v>
      </c>
      <c r="C1767" s="228">
        <v>7.6832050000000001</v>
      </c>
      <c r="D1767" s="228">
        <v>324</v>
      </c>
      <c r="E1767" s="228">
        <v>3.96</v>
      </c>
      <c r="F1767" s="228">
        <v>-110</v>
      </c>
      <c r="G1767" s="228">
        <v>-3.7232050000000001</v>
      </c>
    </row>
    <row r="1768" spans="1:7">
      <c r="A1768" s="228" t="s">
        <v>2480</v>
      </c>
      <c r="B1768" s="228">
        <v>316.5</v>
      </c>
      <c r="C1768" s="228">
        <v>5.7056009999999997</v>
      </c>
      <c r="D1768" s="228">
        <v>324</v>
      </c>
      <c r="E1768" s="228">
        <v>3.96</v>
      </c>
      <c r="F1768" s="228">
        <v>7.5</v>
      </c>
      <c r="G1768" s="228">
        <v>-1.7456009999999997</v>
      </c>
    </row>
    <row r="1769" spans="1:7">
      <c r="A1769" s="228" t="s">
        <v>2481</v>
      </c>
      <c r="B1769" s="228">
        <v>307</v>
      </c>
      <c r="C1769" s="228">
        <v>5.1300000000000008</v>
      </c>
      <c r="D1769" s="228">
        <v>180</v>
      </c>
      <c r="E1769" s="228">
        <v>2.1</v>
      </c>
      <c r="F1769" s="228">
        <v>-127</v>
      </c>
      <c r="G1769" s="228">
        <v>-3.0300000000000007</v>
      </c>
    </row>
    <row r="1770" spans="1:7">
      <c r="A1770" s="228" t="s">
        <v>2482</v>
      </c>
      <c r="B1770" s="228">
        <v>313.89999999999998</v>
      </c>
      <c r="C1770" s="228">
        <v>4.3740000000000006</v>
      </c>
      <c r="D1770" s="228">
        <v>480</v>
      </c>
      <c r="E1770" s="228">
        <v>6.48</v>
      </c>
      <c r="F1770" s="228">
        <v>166.10000000000002</v>
      </c>
      <c r="G1770" s="228">
        <v>2.1059999999999999</v>
      </c>
    </row>
    <row r="1771" spans="1:7">
      <c r="A1771" s="228" t="s">
        <v>2483</v>
      </c>
      <c r="B1771" s="228">
        <v>576.20000000000005</v>
      </c>
      <c r="C1771" s="228">
        <v>8.2379999999999995</v>
      </c>
      <c r="D1771" s="228">
        <v>336</v>
      </c>
      <c r="E1771" s="228">
        <v>4.62</v>
      </c>
      <c r="F1771" s="228">
        <v>-240.20000000000005</v>
      </c>
      <c r="G1771" s="228">
        <v>-3.6179999999999994</v>
      </c>
    </row>
    <row r="1772" spans="1:7">
      <c r="A1772" s="228" t="s">
        <v>2484</v>
      </c>
      <c r="B1772" s="228">
        <v>297</v>
      </c>
      <c r="C1772" s="228">
        <v>3.3253599999999999</v>
      </c>
      <c r="D1772" s="228">
        <v>480</v>
      </c>
      <c r="E1772" s="228">
        <v>6.48</v>
      </c>
      <c r="F1772" s="228">
        <v>183</v>
      </c>
      <c r="G1772" s="228">
        <v>3.1546400000000006</v>
      </c>
    </row>
    <row r="1773" spans="1:7">
      <c r="A1773" s="228" t="s">
        <v>2485</v>
      </c>
      <c r="B1773" s="228">
        <v>339</v>
      </c>
      <c r="C1773" s="228">
        <v>5.5335999999999999</v>
      </c>
      <c r="D1773" s="228">
        <v>324</v>
      </c>
      <c r="E1773" s="228">
        <v>3.96</v>
      </c>
      <c r="F1773" s="228">
        <v>-15</v>
      </c>
      <c r="G1773" s="228">
        <v>-1.5735999999999999</v>
      </c>
    </row>
    <row r="1774" spans="1:7">
      <c r="A1774" s="228" t="s">
        <v>2486</v>
      </c>
      <c r="B1774" s="228">
        <v>673.2</v>
      </c>
      <c r="C1774" s="228">
        <v>10.417571000000001</v>
      </c>
      <c r="D1774" s="228">
        <v>480</v>
      </c>
      <c r="E1774" s="228">
        <v>6.48</v>
      </c>
      <c r="F1774" s="228">
        <v>-193.20000000000005</v>
      </c>
      <c r="G1774" s="228">
        <v>-3.9375710000000002</v>
      </c>
    </row>
    <row r="1775" spans="1:7">
      <c r="A1775" s="228" t="s">
        <v>2487</v>
      </c>
      <c r="B1775" s="228">
        <v>321.5</v>
      </c>
      <c r="C1775" s="228">
        <v>4.0875709999999996</v>
      </c>
      <c r="D1775" s="228">
        <v>480</v>
      </c>
      <c r="E1775" s="228">
        <v>6.48</v>
      </c>
      <c r="F1775" s="228">
        <v>158.5</v>
      </c>
      <c r="G1775" s="228">
        <v>2.3924290000000008</v>
      </c>
    </row>
    <row r="1776" spans="1:7">
      <c r="A1776" s="228" t="s">
        <v>2488</v>
      </c>
      <c r="B1776" s="228">
        <v>420.2</v>
      </c>
      <c r="C1776" s="228">
        <v>6.8719999999999999</v>
      </c>
      <c r="D1776" s="228">
        <v>480</v>
      </c>
      <c r="E1776" s="228">
        <v>6.48</v>
      </c>
      <c r="F1776" s="228">
        <v>59.800000000000011</v>
      </c>
      <c r="G1776" s="228">
        <v>-0.39199999999999946</v>
      </c>
    </row>
    <row r="1777" spans="1:7">
      <c r="A1777" s="228" t="s">
        <v>2489</v>
      </c>
      <c r="B1777" s="228">
        <v>288.39999999999998</v>
      </c>
      <c r="C1777" s="228">
        <v>5.099615</v>
      </c>
      <c r="D1777" s="228">
        <v>324</v>
      </c>
      <c r="E1777" s="228">
        <v>3.96</v>
      </c>
      <c r="F1777" s="228">
        <v>35.600000000000023</v>
      </c>
      <c r="G1777" s="228">
        <v>-1.139615</v>
      </c>
    </row>
    <row r="1778" spans="1:7">
      <c r="A1778" s="228" t="s">
        <v>2490</v>
      </c>
      <c r="B1778" s="228">
        <v>495.3</v>
      </c>
      <c r="C1778" s="228">
        <v>9.0999999999999979</v>
      </c>
      <c r="D1778" s="228">
        <v>324</v>
      </c>
      <c r="E1778" s="228">
        <v>3.96</v>
      </c>
      <c r="F1778" s="228">
        <v>-171.3</v>
      </c>
      <c r="G1778" s="228">
        <v>-5.1399999999999979</v>
      </c>
    </row>
    <row r="1779" spans="1:7">
      <c r="A1779" s="228" t="s">
        <v>2491</v>
      </c>
      <c r="B1779" s="228">
        <v>350</v>
      </c>
      <c r="C1779" s="228">
        <v>5.3900000000000006</v>
      </c>
      <c r="D1779" s="228">
        <v>324</v>
      </c>
      <c r="E1779" s="228">
        <v>3.96</v>
      </c>
      <c r="F1779" s="228">
        <v>-26</v>
      </c>
      <c r="G1779" s="228">
        <v>-1.4300000000000006</v>
      </c>
    </row>
    <row r="1780" spans="1:7">
      <c r="A1780" s="228" t="s">
        <v>2492</v>
      </c>
      <c r="B1780" s="228">
        <v>373.5</v>
      </c>
      <c r="C1780" s="228">
        <v>6.2660000000000009</v>
      </c>
      <c r="D1780" s="228">
        <v>480</v>
      </c>
      <c r="E1780" s="228">
        <v>6.48</v>
      </c>
      <c r="F1780" s="228">
        <v>106.5</v>
      </c>
      <c r="G1780" s="228">
        <v>0.21399999999999952</v>
      </c>
    </row>
    <row r="1781" spans="1:7">
      <c r="A1781" s="228" t="s">
        <v>2493</v>
      </c>
      <c r="B1781" s="228">
        <v>389.4</v>
      </c>
      <c r="C1781" s="228">
        <v>5.2045130000000004</v>
      </c>
      <c r="D1781" s="228">
        <v>336</v>
      </c>
      <c r="E1781" s="228">
        <v>4.62</v>
      </c>
      <c r="F1781" s="228">
        <v>-53.399999999999977</v>
      </c>
      <c r="G1781" s="228">
        <v>-0.58451300000000028</v>
      </c>
    </row>
    <row r="1782" spans="1:7">
      <c r="A1782" s="228" t="s">
        <v>2494</v>
      </c>
      <c r="B1782" s="228">
        <v>513.79999999999995</v>
      </c>
      <c r="C1782" s="228">
        <v>7.7675880000000008</v>
      </c>
      <c r="D1782" s="228">
        <v>324</v>
      </c>
      <c r="E1782" s="228">
        <v>3.96</v>
      </c>
      <c r="F1782" s="228">
        <v>-189.79999999999995</v>
      </c>
      <c r="G1782" s="228">
        <v>-3.8075880000000009</v>
      </c>
    </row>
    <row r="1783" spans="1:7">
      <c r="A1783" s="228" t="s">
        <v>2495</v>
      </c>
      <c r="B1783" s="228">
        <v>266.39999999999998</v>
      </c>
      <c r="C1783" s="228">
        <v>3.69</v>
      </c>
      <c r="D1783" s="228">
        <v>324</v>
      </c>
      <c r="E1783" s="228">
        <v>3.96</v>
      </c>
      <c r="F1783" s="228">
        <v>57.600000000000023</v>
      </c>
      <c r="G1783" s="228">
        <v>0.27</v>
      </c>
    </row>
    <row r="1784" spans="1:7">
      <c r="A1784" s="228" t="s">
        <v>2496</v>
      </c>
      <c r="B1784" s="228">
        <v>376.6</v>
      </c>
      <c r="C1784" s="228">
        <v>6.3804759999999998</v>
      </c>
      <c r="D1784" s="228">
        <v>480</v>
      </c>
      <c r="E1784" s="228">
        <v>6.48</v>
      </c>
      <c r="F1784" s="228">
        <v>103.39999999999998</v>
      </c>
      <c r="G1784" s="228">
        <v>9.9524000000000612E-2</v>
      </c>
    </row>
    <row r="1785" spans="1:7">
      <c r="A1785" s="228" t="s">
        <v>2497</v>
      </c>
      <c r="B1785" s="228">
        <v>424.7</v>
      </c>
      <c r="C1785" s="228">
        <v>5.5673820000000003</v>
      </c>
      <c r="D1785" s="228">
        <v>480</v>
      </c>
      <c r="E1785" s="228">
        <v>6.48</v>
      </c>
      <c r="F1785" s="228">
        <v>55.300000000000011</v>
      </c>
      <c r="G1785" s="228">
        <v>0.91261800000000015</v>
      </c>
    </row>
    <row r="1786" spans="1:7">
      <c r="A1786" s="228" t="s">
        <v>2498</v>
      </c>
      <c r="B1786" s="228">
        <v>210.5</v>
      </c>
      <c r="C1786" s="228">
        <v>3.1075710000000001</v>
      </c>
      <c r="D1786" s="228">
        <v>324</v>
      </c>
      <c r="E1786" s="228">
        <v>3.96</v>
      </c>
      <c r="F1786" s="228">
        <v>113.5</v>
      </c>
      <c r="G1786" s="228">
        <v>0.85242899999999988</v>
      </c>
    </row>
    <row r="1787" spans="1:7">
      <c r="A1787" s="228" t="s">
        <v>2499</v>
      </c>
      <c r="B1787" s="228">
        <v>515</v>
      </c>
      <c r="C1787" s="228">
        <v>8.8052049999999991</v>
      </c>
      <c r="D1787" s="228">
        <v>480</v>
      </c>
      <c r="E1787" s="228">
        <v>6.48</v>
      </c>
      <c r="F1787" s="228">
        <v>-35</v>
      </c>
      <c r="G1787" s="228">
        <v>-2.3252049999999986</v>
      </c>
    </row>
    <row r="1788" spans="1:7">
      <c r="A1788" s="228" t="s">
        <v>2500</v>
      </c>
      <c r="B1788" s="228">
        <v>432.3</v>
      </c>
      <c r="C1788" s="228">
        <v>6.8100000000000005</v>
      </c>
      <c r="D1788" s="228">
        <v>336</v>
      </c>
      <c r="E1788" s="228">
        <v>4.62</v>
      </c>
      <c r="F1788" s="228">
        <v>-96.300000000000011</v>
      </c>
      <c r="G1788" s="228">
        <v>-2.1900000000000004</v>
      </c>
    </row>
    <row r="1789" spans="1:7">
      <c r="A1789" s="228" t="s">
        <v>2501</v>
      </c>
      <c r="B1789" s="228">
        <v>434.3</v>
      </c>
      <c r="C1789" s="228">
        <v>6.19</v>
      </c>
      <c r="D1789" s="228">
        <v>480</v>
      </c>
      <c r="E1789" s="228">
        <v>6.48</v>
      </c>
      <c r="F1789" s="228">
        <v>45.699999999999989</v>
      </c>
      <c r="G1789" s="228">
        <v>0.29000000000000004</v>
      </c>
    </row>
    <row r="1790" spans="1:7">
      <c r="A1790" s="228" t="s">
        <v>2502</v>
      </c>
      <c r="B1790" s="228">
        <v>303.89999999999998</v>
      </c>
      <c r="C1790" s="228">
        <v>5.2499999999999991</v>
      </c>
      <c r="D1790" s="228">
        <v>480</v>
      </c>
      <c r="E1790" s="228">
        <v>6.48</v>
      </c>
      <c r="F1790" s="228">
        <v>176.10000000000002</v>
      </c>
      <c r="G1790" s="228">
        <v>1.2300000000000013</v>
      </c>
    </row>
    <row r="1791" spans="1:7">
      <c r="A1791" s="228" t="s">
        <v>2503</v>
      </c>
      <c r="B1791" s="228">
        <v>447.1</v>
      </c>
      <c r="C1791" s="228">
        <v>7.2920760000000007</v>
      </c>
      <c r="D1791" s="228">
        <v>480</v>
      </c>
      <c r="E1791" s="228">
        <v>6.48</v>
      </c>
      <c r="F1791" s="228">
        <v>32.899999999999977</v>
      </c>
      <c r="G1791" s="228">
        <v>-0.81207600000000024</v>
      </c>
    </row>
    <row r="1792" spans="1:7">
      <c r="A1792" s="228" t="s">
        <v>2504</v>
      </c>
      <c r="B1792" s="228">
        <v>418.5</v>
      </c>
      <c r="C1792" s="228">
        <v>4.734</v>
      </c>
      <c r="D1792" s="228">
        <v>480</v>
      </c>
      <c r="E1792" s="228">
        <v>6.48</v>
      </c>
      <c r="F1792" s="228">
        <v>61.5</v>
      </c>
      <c r="G1792" s="228">
        <v>1.7460000000000004</v>
      </c>
    </row>
    <row r="1793" spans="1:7">
      <c r="A1793" s="228" t="s">
        <v>2505</v>
      </c>
      <c r="B1793" s="228">
        <v>305</v>
      </c>
      <c r="C1793" s="228">
        <v>4.5761560000000001</v>
      </c>
      <c r="D1793" s="228">
        <v>324</v>
      </c>
      <c r="E1793" s="228">
        <v>3.96</v>
      </c>
      <c r="F1793" s="228">
        <v>19</v>
      </c>
      <c r="G1793" s="228">
        <v>-0.61615600000000015</v>
      </c>
    </row>
    <row r="1794" spans="1:7">
      <c r="A1794" s="228" t="s">
        <v>2506</v>
      </c>
      <c r="B1794" s="228">
        <v>442.8</v>
      </c>
      <c r="C1794" s="228">
        <v>6.2039999999999997</v>
      </c>
      <c r="D1794" s="228">
        <v>480</v>
      </c>
      <c r="E1794" s="228">
        <v>6.48</v>
      </c>
      <c r="F1794" s="228">
        <v>37.199999999999989</v>
      </c>
      <c r="G1794" s="228">
        <v>0.27600000000000069</v>
      </c>
    </row>
    <row r="1795" spans="1:7">
      <c r="A1795" s="228" t="s">
        <v>2507</v>
      </c>
      <c r="B1795" s="228">
        <v>208.5</v>
      </c>
      <c r="C1795" s="228">
        <v>2.7101459999999995</v>
      </c>
      <c r="D1795" s="228">
        <v>324</v>
      </c>
      <c r="E1795" s="228">
        <v>3.96</v>
      </c>
      <c r="F1795" s="228">
        <v>115.5</v>
      </c>
      <c r="G1795" s="228">
        <v>1.2498540000000005</v>
      </c>
    </row>
    <row r="1796" spans="1:7">
      <c r="A1796" s="228" t="s">
        <v>2508</v>
      </c>
      <c r="B1796" s="228">
        <v>225.9</v>
      </c>
      <c r="C1796" s="228">
        <v>4.1099999999999994</v>
      </c>
      <c r="D1796" s="228">
        <v>324</v>
      </c>
      <c r="E1796" s="228">
        <v>3.96</v>
      </c>
      <c r="F1796" s="228">
        <v>98.1</v>
      </c>
      <c r="G1796" s="228">
        <v>-0.14999999999999947</v>
      </c>
    </row>
    <row r="1797" spans="1:7">
      <c r="A1797" s="228" t="s">
        <v>2509</v>
      </c>
      <c r="B1797" s="228">
        <v>425.1</v>
      </c>
      <c r="C1797" s="228">
        <v>5.7396330000000004</v>
      </c>
      <c r="D1797" s="228">
        <v>480</v>
      </c>
      <c r="E1797" s="228">
        <v>6.48</v>
      </c>
      <c r="F1797" s="228">
        <v>54.899999999999977</v>
      </c>
      <c r="G1797" s="228">
        <v>0.740367</v>
      </c>
    </row>
    <row r="1798" spans="1:7">
      <c r="A1798" s="228" t="s">
        <v>2510</v>
      </c>
      <c r="B1798" s="228">
        <v>330.1</v>
      </c>
      <c r="C1798" s="228">
        <v>5.31</v>
      </c>
      <c r="D1798" s="228">
        <v>324</v>
      </c>
      <c r="E1798" s="228">
        <v>3.96</v>
      </c>
      <c r="F1798" s="228">
        <v>-6.1000000000000227</v>
      </c>
      <c r="G1798" s="228">
        <v>-1.3499999999999996</v>
      </c>
    </row>
    <row r="1799" spans="1:7">
      <c r="A1799" s="228" t="s">
        <v>2511</v>
      </c>
      <c r="B1799" s="228">
        <v>452.5</v>
      </c>
      <c r="C1799" s="228">
        <v>7.2052050000000012</v>
      </c>
      <c r="D1799" s="228">
        <v>480</v>
      </c>
      <c r="E1799" s="228">
        <v>6.48</v>
      </c>
      <c r="F1799" s="228">
        <v>27.5</v>
      </c>
      <c r="G1799" s="228">
        <v>-0.72520500000000077</v>
      </c>
    </row>
    <row r="1800" spans="1:7">
      <c r="A1800" s="228" t="s">
        <v>2512</v>
      </c>
      <c r="B1800" s="228">
        <v>540.29999999999995</v>
      </c>
      <c r="C1800" s="228">
        <v>8.8679880000000004</v>
      </c>
      <c r="D1800" s="228">
        <v>480</v>
      </c>
      <c r="E1800" s="228">
        <v>6.48</v>
      </c>
      <c r="F1800" s="228">
        <v>-60.299999999999955</v>
      </c>
      <c r="G1800" s="228">
        <v>-2.387988</v>
      </c>
    </row>
    <row r="1801" spans="1:7">
      <c r="A1801" s="228" t="s">
        <v>2513</v>
      </c>
      <c r="B1801" s="228">
        <v>259.8</v>
      </c>
      <c r="C1801" s="228">
        <v>3.6152800000000003</v>
      </c>
      <c r="D1801" s="228">
        <v>336</v>
      </c>
      <c r="E1801" s="228">
        <v>4.62</v>
      </c>
      <c r="F1801" s="228">
        <v>76.199999999999989</v>
      </c>
      <c r="G1801" s="228">
        <v>1.0047199999999998</v>
      </c>
    </row>
    <row r="1802" spans="1:7">
      <c r="A1802" s="228" t="s">
        <v>2514</v>
      </c>
      <c r="B1802" s="228">
        <v>388.8</v>
      </c>
      <c r="C1802" s="228">
        <v>5.8100000000000005</v>
      </c>
      <c r="D1802" s="228">
        <v>336</v>
      </c>
      <c r="E1802" s="228">
        <v>4.62</v>
      </c>
      <c r="F1802" s="228">
        <v>-52.800000000000011</v>
      </c>
      <c r="G1802" s="228">
        <v>-1.1900000000000004</v>
      </c>
    </row>
    <row r="1803" spans="1:7">
      <c r="A1803" s="228" t="s">
        <v>2515</v>
      </c>
      <c r="B1803" s="228">
        <v>268.2</v>
      </c>
      <c r="C1803" s="228">
        <v>4.45</v>
      </c>
      <c r="D1803" s="228">
        <v>324</v>
      </c>
      <c r="E1803" s="228">
        <v>3.96</v>
      </c>
      <c r="F1803" s="228">
        <v>55.800000000000011</v>
      </c>
      <c r="G1803" s="228">
        <v>-0.49000000000000021</v>
      </c>
    </row>
    <row r="1804" spans="1:7">
      <c r="A1804" s="228" t="s">
        <v>2516</v>
      </c>
      <c r="B1804" s="228">
        <v>240.5</v>
      </c>
      <c r="C1804" s="228">
        <v>3.8499999999999996</v>
      </c>
      <c r="D1804" s="228">
        <v>180</v>
      </c>
      <c r="E1804" s="228">
        <v>2.1</v>
      </c>
      <c r="F1804" s="228">
        <v>-60.5</v>
      </c>
      <c r="G1804" s="228">
        <v>-1.7499999999999996</v>
      </c>
    </row>
    <row r="1805" spans="1:7">
      <c r="A1805" s="228" t="s">
        <v>2517</v>
      </c>
      <c r="B1805" s="228">
        <v>365.8</v>
      </c>
      <c r="C1805" s="228">
        <v>5.7196150000000001</v>
      </c>
      <c r="D1805" s="228">
        <v>324</v>
      </c>
      <c r="E1805" s="228">
        <v>3.96</v>
      </c>
      <c r="F1805" s="228">
        <v>-41.800000000000011</v>
      </c>
      <c r="G1805" s="228">
        <v>-1.7596150000000002</v>
      </c>
    </row>
    <row r="1806" spans="1:7">
      <c r="A1806" s="228" t="s">
        <v>2518</v>
      </c>
      <c r="B1806" s="228">
        <v>306</v>
      </c>
      <c r="C1806" s="228">
        <v>3.7751999999999999</v>
      </c>
      <c r="D1806" s="228">
        <v>324</v>
      </c>
      <c r="E1806" s="228">
        <v>3.96</v>
      </c>
      <c r="F1806" s="228">
        <v>18</v>
      </c>
      <c r="G1806" s="228">
        <v>0.18480000000000008</v>
      </c>
    </row>
    <row r="1807" spans="1:7">
      <c r="A1807" s="228" t="s">
        <v>2519</v>
      </c>
      <c r="B1807" s="228">
        <v>294.89999999999998</v>
      </c>
      <c r="C1807" s="228">
        <v>4.1903879999999996</v>
      </c>
      <c r="D1807" s="228">
        <v>324</v>
      </c>
      <c r="E1807" s="228">
        <v>3.96</v>
      </c>
      <c r="F1807" s="228">
        <v>29.100000000000023</v>
      </c>
      <c r="G1807" s="228">
        <v>-0.23038799999999959</v>
      </c>
    </row>
    <row r="1808" spans="1:7">
      <c r="A1808" s="228" t="s">
        <v>2520</v>
      </c>
      <c r="B1808" s="228">
        <v>453.5</v>
      </c>
      <c r="C1808" s="228">
        <v>6.7955140000000007</v>
      </c>
      <c r="D1808" s="228">
        <v>480</v>
      </c>
      <c r="E1808" s="228">
        <v>6.48</v>
      </c>
      <c r="F1808" s="228">
        <v>26.5</v>
      </c>
      <c r="G1808" s="228">
        <v>-0.31551400000000029</v>
      </c>
    </row>
    <row r="1809" spans="1:7">
      <c r="A1809" s="228" t="s">
        <v>2521</v>
      </c>
      <c r="B1809" s="228">
        <v>346</v>
      </c>
      <c r="C1809" s="228">
        <v>5.6672000000000002</v>
      </c>
      <c r="D1809" s="228">
        <v>324</v>
      </c>
      <c r="E1809" s="228">
        <v>3.96</v>
      </c>
      <c r="F1809" s="228">
        <v>-22</v>
      </c>
      <c r="G1809" s="228">
        <v>-1.7072000000000003</v>
      </c>
    </row>
    <row r="1810" spans="1:7">
      <c r="A1810" s="228" t="s">
        <v>2522</v>
      </c>
      <c r="B1810" s="228">
        <v>196.5</v>
      </c>
      <c r="C1810" s="228">
        <v>3.0899999999999994</v>
      </c>
      <c r="D1810" s="228">
        <v>324</v>
      </c>
      <c r="E1810" s="228">
        <v>3.96</v>
      </c>
      <c r="F1810" s="228">
        <v>127.5</v>
      </c>
      <c r="G1810" s="228">
        <v>0.87000000000000055</v>
      </c>
    </row>
    <row r="1811" spans="1:7">
      <c r="A1811" s="228" t="s">
        <v>2523</v>
      </c>
      <c r="B1811" s="228">
        <v>155</v>
      </c>
      <c r="C1811" s="228">
        <v>1.3434999999999999</v>
      </c>
      <c r="D1811" s="228">
        <v>180</v>
      </c>
      <c r="E1811" s="228">
        <v>2.1</v>
      </c>
      <c r="F1811" s="228">
        <v>25</v>
      </c>
      <c r="G1811" s="228">
        <v>0.75650000000000017</v>
      </c>
    </row>
    <row r="1812" spans="1:7">
      <c r="A1812" s="228" t="s">
        <v>2524</v>
      </c>
      <c r="B1812" s="228">
        <v>393</v>
      </c>
      <c r="C1812" s="228">
        <v>5.8251510000000009</v>
      </c>
      <c r="D1812" s="228">
        <v>480</v>
      </c>
      <c r="E1812" s="228">
        <v>6.48</v>
      </c>
      <c r="F1812" s="228">
        <v>87</v>
      </c>
      <c r="G1812" s="228">
        <v>0.65484899999999957</v>
      </c>
    </row>
    <row r="1813" spans="1:7">
      <c r="A1813" s="228" t="s">
        <v>2525</v>
      </c>
      <c r="B1813" s="228">
        <v>128.9</v>
      </c>
      <c r="C1813" s="228">
        <v>2.0043700000000002</v>
      </c>
      <c r="D1813" s="228">
        <v>336</v>
      </c>
      <c r="E1813" s="228">
        <v>4.62</v>
      </c>
      <c r="F1813" s="228">
        <v>207.1</v>
      </c>
      <c r="G1813" s="228">
        <v>2.6156299999999999</v>
      </c>
    </row>
    <row r="1814" spans="1:7">
      <c r="A1814" s="228" t="s">
        <v>2526</v>
      </c>
      <c r="B1814" s="228">
        <v>30.9</v>
      </c>
      <c r="C1814" s="228">
        <v>0.31559999999999999</v>
      </c>
      <c r="D1814" s="228">
        <v>120</v>
      </c>
      <c r="E1814" s="228">
        <v>1.4</v>
      </c>
      <c r="F1814" s="228">
        <v>89.1</v>
      </c>
      <c r="G1814" s="228">
        <v>1.0844</v>
      </c>
    </row>
    <row r="1815" spans="1:7">
      <c r="A1815" s="228" t="s">
        <v>2527</v>
      </c>
      <c r="B1815" s="228">
        <v>366.7</v>
      </c>
      <c r="C1815" s="228">
        <v>5.7603150000000003</v>
      </c>
      <c r="D1815" s="228">
        <v>324</v>
      </c>
      <c r="E1815" s="228">
        <v>3.96</v>
      </c>
      <c r="F1815" s="228">
        <v>-42.699999999999989</v>
      </c>
      <c r="G1815" s="228">
        <v>-1.8003150000000003</v>
      </c>
    </row>
    <row r="1816" spans="1:7">
      <c r="A1816" s="228" t="s">
        <v>2528</v>
      </c>
      <c r="B1816" s="228">
        <v>123</v>
      </c>
      <c r="C1816" s="228">
        <v>2.2607999999999997</v>
      </c>
      <c r="D1816" s="228">
        <v>180</v>
      </c>
      <c r="E1816" s="228">
        <v>2.1</v>
      </c>
      <c r="F1816" s="228">
        <v>57</v>
      </c>
      <c r="G1816" s="228">
        <v>-0.16079999999999961</v>
      </c>
    </row>
    <row r="1817" spans="1:7">
      <c r="A1817" s="228" t="s">
        <v>2529</v>
      </c>
      <c r="B1817" s="228">
        <v>174.10000000000002</v>
      </c>
      <c r="C1817" s="228">
        <v>2.83</v>
      </c>
      <c r="D1817" s="228">
        <v>180</v>
      </c>
      <c r="E1817" s="228">
        <v>2.1</v>
      </c>
      <c r="F1817" s="228">
        <v>5.8999999999999773</v>
      </c>
      <c r="G1817" s="228">
        <v>-0.73</v>
      </c>
    </row>
    <row r="1818" spans="1:7">
      <c r="A1818" s="228" t="s">
        <v>2530</v>
      </c>
      <c r="B1818" s="228">
        <v>147.30000000000001</v>
      </c>
      <c r="C1818" s="228">
        <v>2.34</v>
      </c>
      <c r="D1818" s="228">
        <v>180</v>
      </c>
      <c r="E1818" s="228">
        <v>2.1</v>
      </c>
      <c r="F1818" s="228">
        <v>32.699999999999989</v>
      </c>
      <c r="G1818" s="228">
        <v>-0.23999999999999977</v>
      </c>
    </row>
    <row r="1819" spans="1:7">
      <c r="A1819" s="228" t="s">
        <v>2531</v>
      </c>
      <c r="B1819" s="228">
        <v>246</v>
      </c>
      <c r="C1819" s="228">
        <v>2.2366510000000002</v>
      </c>
      <c r="D1819" s="228">
        <v>480</v>
      </c>
      <c r="E1819" s="228">
        <v>6.48</v>
      </c>
      <c r="F1819" s="228">
        <v>234</v>
      </c>
      <c r="G1819" s="228">
        <v>4.2433490000000003</v>
      </c>
    </row>
    <row r="1820" spans="1:7">
      <c r="A1820" s="228" t="s">
        <v>2532</v>
      </c>
      <c r="B1820" s="228">
        <v>275.5</v>
      </c>
      <c r="C1820" s="228">
        <v>3.4006639999999999</v>
      </c>
      <c r="D1820" s="228">
        <v>324</v>
      </c>
      <c r="E1820" s="228">
        <v>3.96</v>
      </c>
      <c r="F1820" s="228">
        <v>48.5</v>
      </c>
      <c r="G1820" s="228">
        <v>0.55933600000000006</v>
      </c>
    </row>
    <row r="1821" spans="1:7">
      <c r="A1821" s="228" t="s">
        <v>2533</v>
      </c>
      <c r="B1821" s="228">
        <v>326</v>
      </c>
      <c r="C1821" s="228">
        <v>5.3892000000000007</v>
      </c>
      <c r="D1821" s="228">
        <v>336</v>
      </c>
      <c r="E1821" s="228">
        <v>4.62</v>
      </c>
      <c r="F1821" s="228">
        <v>10</v>
      </c>
      <c r="G1821" s="228">
        <v>-0.76920000000000055</v>
      </c>
    </row>
    <row r="1822" spans="1:7">
      <c r="A1822" s="228" t="s">
        <v>2534</v>
      </c>
      <c r="B1822" s="228">
        <v>387.7</v>
      </c>
      <c r="C1822" s="228">
        <v>6.3559999999999999</v>
      </c>
      <c r="D1822" s="228">
        <v>480</v>
      </c>
      <c r="E1822" s="228">
        <v>6.48</v>
      </c>
      <c r="F1822" s="228">
        <v>92.300000000000011</v>
      </c>
      <c r="G1822" s="228">
        <v>0.12400000000000055</v>
      </c>
    </row>
    <row r="1823" spans="1:7">
      <c r="A1823" s="228" t="s">
        <v>2535</v>
      </c>
      <c r="B1823" s="228">
        <v>196.5</v>
      </c>
      <c r="C1823" s="228">
        <v>3.0899999999999994</v>
      </c>
      <c r="D1823" s="228">
        <v>324</v>
      </c>
      <c r="E1823" s="228">
        <v>3.96</v>
      </c>
      <c r="F1823" s="228">
        <v>127.5</v>
      </c>
      <c r="G1823" s="228">
        <v>0.87000000000000055</v>
      </c>
    </row>
    <row r="1824" spans="1:7">
      <c r="A1824" s="228" t="s">
        <v>2536</v>
      </c>
      <c r="B1824" s="228">
        <v>244.8</v>
      </c>
      <c r="C1824" s="228">
        <v>3.4051420000000006</v>
      </c>
      <c r="D1824" s="228">
        <v>324</v>
      </c>
      <c r="E1824" s="228">
        <v>3.96</v>
      </c>
      <c r="F1824" s="228">
        <v>79.199999999999989</v>
      </c>
      <c r="G1824" s="228">
        <v>0.55485799999999941</v>
      </c>
    </row>
    <row r="1825" spans="1:7">
      <c r="A1825" s="228" t="s">
        <v>2537</v>
      </c>
      <c r="B1825" s="228">
        <v>261.3</v>
      </c>
      <c r="C1825" s="228">
        <v>4.8</v>
      </c>
      <c r="D1825" s="228">
        <v>324</v>
      </c>
      <c r="E1825" s="228">
        <v>3.96</v>
      </c>
      <c r="F1825" s="228">
        <v>62.699999999999989</v>
      </c>
      <c r="G1825" s="228">
        <v>-0.83999999999999986</v>
      </c>
    </row>
    <row r="1826" spans="1:7">
      <c r="A1826" s="228" t="s">
        <v>2538</v>
      </c>
      <c r="B1826" s="228">
        <v>300.39999999999998</v>
      </c>
      <c r="C1826" s="228">
        <v>5.0436000000000005</v>
      </c>
      <c r="D1826" s="228">
        <v>480</v>
      </c>
      <c r="E1826" s="228">
        <v>6.48</v>
      </c>
      <c r="F1826" s="228">
        <v>179.60000000000002</v>
      </c>
      <c r="G1826" s="228">
        <v>1.4363999999999999</v>
      </c>
    </row>
    <row r="1827" spans="1:7">
      <c r="A1827" s="228" t="s">
        <v>2539</v>
      </c>
      <c r="B1827" s="228">
        <v>155</v>
      </c>
      <c r="C1827" s="228">
        <v>1.3434999999999999</v>
      </c>
      <c r="D1827" s="228">
        <v>180</v>
      </c>
      <c r="E1827" s="228">
        <v>2.1</v>
      </c>
      <c r="F1827" s="228">
        <v>25</v>
      </c>
      <c r="G1827" s="228">
        <v>0.75650000000000017</v>
      </c>
    </row>
    <row r="1828" spans="1:7">
      <c r="A1828" s="228" t="s">
        <v>2540</v>
      </c>
      <c r="B1828" s="228">
        <v>120</v>
      </c>
      <c r="C1828" s="228">
        <v>1.6115549999999998</v>
      </c>
      <c r="D1828" s="228">
        <v>180</v>
      </c>
      <c r="E1828" s="228">
        <v>2.1</v>
      </c>
      <c r="F1828" s="228">
        <v>60</v>
      </c>
      <c r="G1828" s="228">
        <v>0.48844500000000024</v>
      </c>
    </row>
    <row r="1829" spans="1:7">
      <c r="A1829" s="228" t="s">
        <v>2541</v>
      </c>
      <c r="B1829" s="228">
        <v>221.4</v>
      </c>
      <c r="C1829" s="228">
        <v>3.33</v>
      </c>
      <c r="D1829" s="228">
        <v>324</v>
      </c>
      <c r="E1829" s="228">
        <v>3.96</v>
      </c>
      <c r="F1829" s="228">
        <v>102.6</v>
      </c>
      <c r="G1829" s="228">
        <v>0.62999999999999989</v>
      </c>
    </row>
    <row r="1830" spans="1:7">
      <c r="A1830" s="228" t="s">
        <v>2542</v>
      </c>
      <c r="B1830" s="228">
        <v>90.45</v>
      </c>
      <c r="C1830" s="228">
        <v>0.75780000000000003</v>
      </c>
      <c r="D1830" s="228">
        <v>336</v>
      </c>
      <c r="E1830" s="228">
        <v>4.62</v>
      </c>
      <c r="F1830" s="228">
        <v>245.55</v>
      </c>
      <c r="G1830" s="228">
        <v>3.8622000000000001</v>
      </c>
    </row>
    <row r="1831" spans="1:7">
      <c r="A1831" s="228" t="s">
        <v>2543</v>
      </c>
      <c r="B1831" s="228">
        <v>230</v>
      </c>
      <c r="C1831" s="228">
        <v>1.7035</v>
      </c>
      <c r="D1831" s="228">
        <v>336</v>
      </c>
      <c r="E1831" s="228">
        <v>4.62</v>
      </c>
      <c r="F1831" s="228">
        <v>106</v>
      </c>
      <c r="G1831" s="228">
        <v>2.9165000000000001</v>
      </c>
    </row>
    <row r="1832" spans="1:7">
      <c r="A1832" s="228" t="s">
        <v>2544</v>
      </c>
      <c r="B1832" s="228">
        <v>170</v>
      </c>
      <c r="C1832" s="228">
        <v>1.4635</v>
      </c>
      <c r="D1832" s="228">
        <v>180</v>
      </c>
      <c r="E1832" s="228">
        <v>2.1</v>
      </c>
      <c r="F1832" s="228">
        <v>10</v>
      </c>
      <c r="G1832" s="228">
        <v>0.63650000000000007</v>
      </c>
    </row>
    <row r="1833" spans="1:7">
      <c r="A1833" s="228" t="s">
        <v>2545</v>
      </c>
      <c r="B1833" s="228">
        <v>416.6</v>
      </c>
      <c r="C1833" s="228">
        <v>7.1000000000000005</v>
      </c>
      <c r="D1833" s="228">
        <v>480</v>
      </c>
      <c r="E1833" s="228">
        <v>6.48</v>
      </c>
      <c r="F1833" s="228">
        <v>63.399999999999977</v>
      </c>
      <c r="G1833" s="228">
        <v>-0.62000000000000011</v>
      </c>
    </row>
    <row r="1834" spans="1:7">
      <c r="A1834" s="228" t="s">
        <v>2546</v>
      </c>
      <c r="B1834" s="228">
        <v>448.7</v>
      </c>
      <c r="C1834" s="228">
        <v>7.0042410000000013</v>
      </c>
      <c r="D1834" s="228">
        <v>480</v>
      </c>
      <c r="E1834" s="228">
        <v>6.48</v>
      </c>
      <c r="F1834" s="228">
        <v>31.300000000000011</v>
      </c>
      <c r="G1834" s="228">
        <v>-0.52424100000000085</v>
      </c>
    </row>
    <row r="1835" spans="1:7">
      <c r="A1835" s="228" t="s">
        <v>2547</v>
      </c>
      <c r="B1835" s="228">
        <v>385.5</v>
      </c>
      <c r="C1835" s="228">
        <v>5.3400000000000007</v>
      </c>
      <c r="D1835" s="228">
        <v>480</v>
      </c>
      <c r="E1835" s="228">
        <v>6.48</v>
      </c>
      <c r="F1835" s="228">
        <v>94.5</v>
      </c>
      <c r="G1835" s="228">
        <v>1.1399999999999997</v>
      </c>
    </row>
    <row r="1836" spans="1:7">
      <c r="A1836" s="228" t="s">
        <v>2548</v>
      </c>
      <c r="B1836" s="228">
        <v>224.8</v>
      </c>
      <c r="C1836" s="228">
        <v>3.2012800000000006</v>
      </c>
      <c r="D1836" s="228">
        <v>324</v>
      </c>
      <c r="E1836" s="228">
        <v>3.96</v>
      </c>
      <c r="F1836" s="228">
        <v>99.199999999999989</v>
      </c>
      <c r="G1836" s="228">
        <v>0.75871999999999939</v>
      </c>
    </row>
    <row r="1837" spans="1:7">
      <c r="A1837" s="228" t="s">
        <v>2549</v>
      </c>
      <c r="B1837" s="228">
        <v>587.5</v>
      </c>
      <c r="C1837" s="228">
        <v>8.7332049999999999</v>
      </c>
      <c r="D1837" s="228">
        <v>480</v>
      </c>
      <c r="E1837" s="228">
        <v>6.48</v>
      </c>
      <c r="F1837" s="228">
        <v>-107.5</v>
      </c>
      <c r="G1837" s="228">
        <v>-2.2532049999999995</v>
      </c>
    </row>
    <row r="1838" spans="1:7">
      <c r="A1838" s="228" t="s">
        <v>2550</v>
      </c>
      <c r="B1838" s="228">
        <v>215.6</v>
      </c>
      <c r="C1838" s="228">
        <v>3.3400000000000003</v>
      </c>
      <c r="D1838" s="228">
        <v>324</v>
      </c>
      <c r="E1838" s="228">
        <v>3.96</v>
      </c>
      <c r="F1838" s="228">
        <v>108.4</v>
      </c>
      <c r="G1838" s="228">
        <v>0.61999999999999966</v>
      </c>
    </row>
    <row r="1839" spans="1:7">
      <c r="A1839" s="228" t="s">
        <v>2551</v>
      </c>
      <c r="B1839" s="228">
        <v>442</v>
      </c>
      <c r="C1839" s="228">
        <v>7.5496150000000011</v>
      </c>
      <c r="D1839" s="228">
        <v>324</v>
      </c>
      <c r="E1839" s="228">
        <v>3.96</v>
      </c>
      <c r="F1839" s="228">
        <v>-118</v>
      </c>
      <c r="G1839" s="228">
        <v>-3.5896150000000011</v>
      </c>
    </row>
    <row r="1840" spans="1:7">
      <c r="A1840" s="228" t="s">
        <v>2552</v>
      </c>
      <c r="B1840" s="228">
        <v>117</v>
      </c>
      <c r="C1840" s="228">
        <v>1.13239</v>
      </c>
      <c r="D1840" s="228">
        <v>180</v>
      </c>
      <c r="E1840" s="228">
        <v>2.1</v>
      </c>
      <c r="F1840" s="228">
        <v>63</v>
      </c>
      <c r="G1840" s="228">
        <v>0.96761000000000008</v>
      </c>
    </row>
    <row r="1841" spans="1:7">
      <c r="A1841" s="228" t="s">
        <v>2553</v>
      </c>
      <c r="B1841" s="228">
        <v>111.5</v>
      </c>
      <c r="C1841" s="228">
        <v>1.258</v>
      </c>
      <c r="D1841" s="228">
        <v>336</v>
      </c>
      <c r="E1841" s="228">
        <v>4.62</v>
      </c>
      <c r="F1841" s="228">
        <v>224.5</v>
      </c>
      <c r="G1841" s="228">
        <v>3.3620000000000001</v>
      </c>
    </row>
    <row r="1842" spans="1:7">
      <c r="A1842" s="228" t="s">
        <v>2554</v>
      </c>
      <c r="B1842" s="228">
        <v>233.8</v>
      </c>
      <c r="C1842" s="228">
        <v>3.6599999999999997</v>
      </c>
      <c r="D1842" s="228">
        <v>324</v>
      </c>
      <c r="E1842" s="228">
        <v>3.96</v>
      </c>
      <c r="F1842" s="228">
        <v>90.199999999999989</v>
      </c>
      <c r="G1842" s="228">
        <v>0.30000000000000027</v>
      </c>
    </row>
    <row r="1843" spans="1:7">
      <c r="A1843" s="228" t="s">
        <v>2555</v>
      </c>
      <c r="B1843" s="228">
        <v>245</v>
      </c>
      <c r="C1843" s="228">
        <v>2.0634999999999999</v>
      </c>
      <c r="D1843" s="228">
        <v>336</v>
      </c>
      <c r="E1843" s="228">
        <v>4.62</v>
      </c>
      <c r="F1843" s="228">
        <v>91</v>
      </c>
      <c r="G1843" s="228">
        <v>2.5565000000000002</v>
      </c>
    </row>
    <row r="1844" spans="1:7">
      <c r="A1844" s="228" t="s">
        <v>2556</v>
      </c>
      <c r="B1844" s="228">
        <v>214.5</v>
      </c>
      <c r="C1844" s="228">
        <v>3.1199999999999997</v>
      </c>
      <c r="D1844" s="228">
        <v>336</v>
      </c>
      <c r="E1844" s="228">
        <v>4.62</v>
      </c>
      <c r="F1844" s="228">
        <v>121.5</v>
      </c>
      <c r="G1844" s="228">
        <v>1.5000000000000004</v>
      </c>
    </row>
    <row r="1845" spans="1:7">
      <c r="A1845" s="228" t="s">
        <v>2557</v>
      </c>
      <c r="B1845" s="228">
        <v>166</v>
      </c>
      <c r="C1845" s="228">
        <v>2.4840000000000004</v>
      </c>
      <c r="D1845" s="228">
        <v>160</v>
      </c>
      <c r="E1845" s="228">
        <v>2.16</v>
      </c>
      <c r="F1845" s="228">
        <v>-6</v>
      </c>
      <c r="G1845" s="228">
        <v>-0.32400000000000029</v>
      </c>
    </row>
    <row r="1846" spans="1:7">
      <c r="A1846" s="228" t="s">
        <v>2558</v>
      </c>
      <c r="B1846" s="228">
        <v>419.6</v>
      </c>
      <c r="C1846" s="228">
        <v>6.6900000000000013</v>
      </c>
      <c r="D1846" s="228">
        <v>480</v>
      </c>
      <c r="E1846" s="228">
        <v>6.48</v>
      </c>
      <c r="F1846" s="228">
        <v>60.399999999999977</v>
      </c>
      <c r="G1846" s="228">
        <v>-0.21000000000000085</v>
      </c>
    </row>
    <row r="1847" spans="1:7">
      <c r="A1847" s="228" t="s">
        <v>2559</v>
      </c>
      <c r="B1847" s="228">
        <v>202.5</v>
      </c>
      <c r="C1847" s="228">
        <v>2.9699999999999993</v>
      </c>
      <c r="D1847" s="228">
        <v>324</v>
      </c>
      <c r="E1847" s="228">
        <v>3.96</v>
      </c>
      <c r="F1847" s="228">
        <v>121.5</v>
      </c>
      <c r="G1847" s="228">
        <v>0.99000000000000066</v>
      </c>
    </row>
    <row r="1848" spans="1:7">
      <c r="A1848" s="228" t="s">
        <v>2560</v>
      </c>
      <c r="B1848" s="228">
        <v>221.4</v>
      </c>
      <c r="C1848" s="228">
        <v>3.33</v>
      </c>
      <c r="D1848" s="228">
        <v>324</v>
      </c>
      <c r="E1848" s="228">
        <v>3.96</v>
      </c>
      <c r="F1848" s="228">
        <v>102.6</v>
      </c>
      <c r="G1848" s="228">
        <v>0.62999999999999989</v>
      </c>
    </row>
    <row r="1849" spans="1:7">
      <c r="A1849" s="228" t="s">
        <v>2561</v>
      </c>
      <c r="B1849" s="228">
        <v>190</v>
      </c>
      <c r="C1849" s="228">
        <v>2.3194530000000002</v>
      </c>
      <c r="D1849" s="228">
        <v>324</v>
      </c>
      <c r="E1849" s="228">
        <v>3.96</v>
      </c>
      <c r="F1849" s="228">
        <v>134</v>
      </c>
      <c r="G1849" s="228">
        <v>1.6405469999999998</v>
      </c>
    </row>
    <row r="1850" spans="1:7">
      <c r="A1850" s="228" t="s">
        <v>2562</v>
      </c>
      <c r="B1850" s="228">
        <v>199.1</v>
      </c>
      <c r="C1850" s="228">
        <v>3.64</v>
      </c>
      <c r="D1850" s="228">
        <v>180</v>
      </c>
      <c r="E1850" s="228">
        <v>2.1</v>
      </c>
      <c r="F1850" s="228">
        <v>-19.099999999999994</v>
      </c>
      <c r="G1850" s="228">
        <v>-1.54</v>
      </c>
    </row>
    <row r="1851" spans="1:7">
      <c r="A1851" s="228" t="s">
        <v>2563</v>
      </c>
      <c r="B1851" s="228">
        <v>659.5</v>
      </c>
      <c r="C1851" s="228">
        <v>11.315204999999997</v>
      </c>
      <c r="D1851" s="228">
        <v>480</v>
      </c>
      <c r="E1851" s="228">
        <v>6.48</v>
      </c>
      <c r="F1851" s="228">
        <v>-179.5</v>
      </c>
      <c r="G1851" s="228">
        <v>-4.8352049999999966</v>
      </c>
    </row>
    <row r="1852" spans="1:7">
      <c r="A1852" s="228" t="s">
        <v>2564</v>
      </c>
      <c r="B1852" s="228">
        <v>230</v>
      </c>
      <c r="C1852" s="228">
        <v>1.9434999999999998</v>
      </c>
      <c r="D1852" s="228">
        <v>180</v>
      </c>
      <c r="E1852" s="228">
        <v>2.1</v>
      </c>
      <c r="F1852" s="228">
        <v>-50</v>
      </c>
      <c r="G1852" s="228">
        <v>0.15650000000000031</v>
      </c>
    </row>
    <row r="1853" spans="1:7">
      <c r="A1853" s="228" t="s">
        <v>2565</v>
      </c>
      <c r="B1853" s="228">
        <v>396.2</v>
      </c>
      <c r="C1853" s="228">
        <v>6.4532049999999996</v>
      </c>
      <c r="D1853" s="228">
        <v>480</v>
      </c>
      <c r="E1853" s="228">
        <v>6.48</v>
      </c>
      <c r="F1853" s="228">
        <v>83.800000000000011</v>
      </c>
      <c r="G1853" s="228">
        <v>2.679500000000079E-2</v>
      </c>
    </row>
    <row r="1854" spans="1:7">
      <c r="A1854" s="228" t="s">
        <v>2566</v>
      </c>
      <c r="B1854" s="228">
        <v>350.5</v>
      </c>
      <c r="C1854" s="228">
        <v>4.8959850000000014</v>
      </c>
      <c r="D1854" s="228">
        <v>336</v>
      </c>
      <c r="E1854" s="228">
        <v>4.62</v>
      </c>
      <c r="F1854" s="228">
        <v>-14.5</v>
      </c>
      <c r="G1854" s="228">
        <v>-0.27598500000000126</v>
      </c>
    </row>
    <row r="1855" spans="1:7">
      <c r="A1855" s="228" t="s">
        <v>2567</v>
      </c>
      <c r="B1855" s="228">
        <v>86</v>
      </c>
      <c r="C1855" s="228">
        <v>0.88749999999999996</v>
      </c>
      <c r="D1855" s="228">
        <v>120</v>
      </c>
      <c r="E1855" s="228">
        <v>1.4</v>
      </c>
      <c r="F1855" s="228">
        <v>34</v>
      </c>
      <c r="G1855" s="228">
        <v>0.51249999999999996</v>
      </c>
    </row>
    <row r="1856" spans="1:7">
      <c r="A1856" s="228" t="s">
        <v>2568</v>
      </c>
      <c r="B1856" s="228">
        <v>452.5</v>
      </c>
      <c r="C1856" s="228">
        <v>6.1684100000000006</v>
      </c>
      <c r="D1856" s="228">
        <v>480</v>
      </c>
      <c r="E1856" s="228">
        <v>6.48</v>
      </c>
      <c r="F1856" s="228">
        <v>27.5</v>
      </c>
      <c r="G1856" s="228">
        <v>0.31158999999999981</v>
      </c>
    </row>
    <row r="1857" spans="1:7">
      <c r="A1857" s="228" t="s">
        <v>2569</v>
      </c>
      <c r="B1857" s="228">
        <v>249</v>
      </c>
      <c r="C1857" s="228">
        <v>3.66</v>
      </c>
      <c r="D1857" s="228">
        <v>240</v>
      </c>
      <c r="E1857" s="228">
        <v>2.8</v>
      </c>
      <c r="F1857" s="228">
        <v>-9</v>
      </c>
      <c r="G1857" s="228">
        <v>-0.86000000000000032</v>
      </c>
    </row>
    <row r="1858" spans="1:7">
      <c r="A1858" s="228" t="s">
        <v>2570</v>
      </c>
      <c r="B1858" s="228">
        <v>162.1</v>
      </c>
      <c r="C1858" s="228">
        <v>2.5199999999999996</v>
      </c>
      <c r="D1858" s="228">
        <v>180</v>
      </c>
      <c r="E1858" s="228">
        <v>2.1</v>
      </c>
      <c r="F1858" s="228">
        <v>17.900000000000006</v>
      </c>
      <c r="G1858" s="228">
        <v>-0.41999999999999948</v>
      </c>
    </row>
    <row r="1859" spans="1:7">
      <c r="A1859" s="228" t="s">
        <v>2571</v>
      </c>
      <c r="B1859" s="228">
        <v>407.3</v>
      </c>
      <c r="C1859" s="228">
        <v>6.6175710000000008</v>
      </c>
      <c r="D1859" s="228">
        <v>480</v>
      </c>
      <c r="E1859" s="228">
        <v>6.48</v>
      </c>
      <c r="F1859" s="228">
        <v>72.699999999999989</v>
      </c>
      <c r="G1859" s="228">
        <v>-0.13757100000000033</v>
      </c>
    </row>
    <row r="1860" spans="1:7">
      <c r="A1860" s="228" t="s">
        <v>2572</v>
      </c>
      <c r="B1860" s="228">
        <v>176.7</v>
      </c>
      <c r="C1860" s="228">
        <v>3.05</v>
      </c>
      <c r="D1860" s="228">
        <v>180</v>
      </c>
      <c r="E1860" s="228">
        <v>2.1</v>
      </c>
      <c r="F1860" s="228">
        <v>3.3000000000000114</v>
      </c>
      <c r="G1860" s="228">
        <v>-0.94999999999999973</v>
      </c>
    </row>
    <row r="1861" spans="1:7">
      <c r="A1861" s="228" t="s">
        <v>2573</v>
      </c>
      <c r="B1861" s="228">
        <v>258.5</v>
      </c>
      <c r="C1861" s="228">
        <v>4.59</v>
      </c>
      <c r="D1861" s="228">
        <v>180</v>
      </c>
      <c r="E1861" s="228">
        <v>2.1</v>
      </c>
      <c r="F1861" s="228">
        <v>-78.5</v>
      </c>
      <c r="G1861" s="228">
        <v>-2.4899999999999998</v>
      </c>
    </row>
    <row r="1862" spans="1:7">
      <c r="A1862" s="228" t="s">
        <v>2574</v>
      </c>
      <c r="B1862" s="228">
        <v>167</v>
      </c>
      <c r="C1862" s="228">
        <v>2.22384</v>
      </c>
      <c r="D1862" s="228">
        <v>180</v>
      </c>
      <c r="E1862" s="228">
        <v>2.1</v>
      </c>
      <c r="F1862" s="228">
        <v>13</v>
      </c>
      <c r="G1862" s="228">
        <v>-0.12383999999999995</v>
      </c>
    </row>
    <row r="1863" spans="1:7">
      <c r="A1863" s="228" t="s">
        <v>2575</v>
      </c>
      <c r="B1863" s="228">
        <v>196</v>
      </c>
      <c r="C1863" s="228">
        <v>1.5934999999999999</v>
      </c>
      <c r="D1863" s="228">
        <v>180</v>
      </c>
      <c r="E1863" s="228">
        <v>2.1</v>
      </c>
      <c r="F1863" s="228">
        <v>-16</v>
      </c>
      <c r="G1863" s="228">
        <v>0.50650000000000017</v>
      </c>
    </row>
    <row r="1864" spans="1:7">
      <c r="A1864" s="228" t="s">
        <v>2576</v>
      </c>
      <c r="B1864" s="228">
        <v>79</v>
      </c>
      <c r="C1864" s="228">
        <v>0.76749999999999996</v>
      </c>
      <c r="D1864" s="228">
        <v>120</v>
      </c>
      <c r="E1864" s="228">
        <v>1.4</v>
      </c>
      <c r="F1864" s="228">
        <v>41</v>
      </c>
      <c r="G1864" s="228">
        <v>0.63249999999999995</v>
      </c>
    </row>
    <row r="1865" spans="1:7">
      <c r="A1865" s="228" t="s">
        <v>2577</v>
      </c>
      <c r="B1865" s="228">
        <v>193.8</v>
      </c>
      <c r="C1865" s="228">
        <v>3.3620000000000001</v>
      </c>
      <c r="D1865" s="228">
        <v>324</v>
      </c>
      <c r="E1865" s="228">
        <v>3.96</v>
      </c>
      <c r="F1865" s="228">
        <v>130.19999999999999</v>
      </c>
      <c r="G1865" s="228">
        <v>0.59799999999999986</v>
      </c>
    </row>
    <row r="1866" spans="1:7">
      <c r="A1866" s="228" t="s">
        <v>2578</v>
      </c>
      <c r="B1866" s="228">
        <v>215</v>
      </c>
      <c r="C1866" s="228">
        <v>1.8234999999999997</v>
      </c>
      <c r="D1866" s="228">
        <v>336</v>
      </c>
      <c r="E1866" s="228">
        <v>4.62</v>
      </c>
      <c r="F1866" s="228">
        <v>121</v>
      </c>
      <c r="G1866" s="228">
        <v>2.7965000000000004</v>
      </c>
    </row>
    <row r="1867" spans="1:7">
      <c r="A1867" s="228" t="s">
        <v>2579</v>
      </c>
      <c r="B1867" s="228">
        <v>409</v>
      </c>
      <c r="C1867" s="228">
        <v>5.3864100000000006</v>
      </c>
      <c r="D1867" s="228">
        <v>324</v>
      </c>
      <c r="E1867" s="228">
        <v>3.96</v>
      </c>
      <c r="F1867" s="228">
        <v>-85</v>
      </c>
      <c r="G1867" s="228">
        <v>-1.4264100000000006</v>
      </c>
    </row>
    <row r="1868" spans="1:7">
      <c r="A1868" s="228" t="s">
        <v>2580</v>
      </c>
      <c r="B1868" s="228">
        <v>170</v>
      </c>
      <c r="C1868" s="228">
        <v>1.3734999999999999</v>
      </c>
      <c r="D1868" s="228">
        <v>180</v>
      </c>
      <c r="E1868" s="228">
        <v>2.1</v>
      </c>
      <c r="F1868" s="228">
        <v>10</v>
      </c>
      <c r="G1868" s="228">
        <v>0.72650000000000015</v>
      </c>
    </row>
    <row r="1869" spans="1:7">
      <c r="A1869" s="228" t="s">
        <v>2581</v>
      </c>
      <c r="B1869" s="228">
        <v>183</v>
      </c>
      <c r="C1869" s="228">
        <v>1.5134999999999998</v>
      </c>
      <c r="D1869" s="228">
        <v>336</v>
      </c>
      <c r="E1869" s="228">
        <v>4.62</v>
      </c>
      <c r="F1869" s="228">
        <v>153</v>
      </c>
      <c r="G1869" s="228">
        <v>3.1065000000000005</v>
      </c>
    </row>
    <row r="1870" spans="1:7">
      <c r="A1870" s="228" t="s">
        <v>2582</v>
      </c>
      <c r="B1870" s="228">
        <v>117</v>
      </c>
      <c r="C1870" s="228">
        <v>1.1040000000000001</v>
      </c>
      <c r="D1870" s="228">
        <v>180</v>
      </c>
      <c r="E1870" s="228">
        <v>2.1</v>
      </c>
      <c r="F1870" s="228">
        <v>63</v>
      </c>
      <c r="G1870" s="228">
        <v>0.996</v>
      </c>
    </row>
    <row r="1871" spans="1:7">
      <c r="A1871" s="228" t="s">
        <v>2583</v>
      </c>
      <c r="B1871" s="228">
        <v>254.9</v>
      </c>
      <c r="C1871" s="228">
        <v>3.5184649999999995</v>
      </c>
      <c r="D1871" s="228">
        <v>336</v>
      </c>
      <c r="E1871" s="228">
        <v>4.62</v>
      </c>
      <c r="F1871" s="228">
        <v>81.099999999999994</v>
      </c>
      <c r="G1871" s="228">
        <v>1.1015350000000006</v>
      </c>
    </row>
    <row r="1872" spans="1:7">
      <c r="A1872" s="228" t="s">
        <v>2584</v>
      </c>
      <c r="B1872" s="228">
        <v>167.1</v>
      </c>
      <c r="C1872" s="228">
        <v>2.35</v>
      </c>
      <c r="D1872" s="228">
        <v>180</v>
      </c>
      <c r="E1872" s="228">
        <v>2.1</v>
      </c>
      <c r="F1872" s="228">
        <v>12.900000000000006</v>
      </c>
      <c r="G1872" s="228">
        <v>-0.25</v>
      </c>
    </row>
    <row r="1873" spans="1:7">
      <c r="A1873" s="228" t="s">
        <v>2585</v>
      </c>
      <c r="B1873" s="228">
        <v>260.8</v>
      </c>
      <c r="C1873" s="228">
        <v>5.0500000000000007</v>
      </c>
      <c r="D1873" s="228">
        <v>480</v>
      </c>
      <c r="E1873" s="228">
        <v>6.48</v>
      </c>
      <c r="F1873" s="228">
        <v>219.2</v>
      </c>
      <c r="G1873" s="228">
        <v>1.4299999999999997</v>
      </c>
    </row>
    <row r="1874" spans="1:7">
      <c r="A1874" s="228" t="s">
        <v>2586</v>
      </c>
      <c r="B1874" s="228">
        <v>176.7</v>
      </c>
      <c r="C1874" s="228">
        <v>3.05</v>
      </c>
      <c r="D1874" s="228">
        <v>180</v>
      </c>
      <c r="E1874" s="228">
        <v>2.1</v>
      </c>
      <c r="F1874" s="228">
        <v>3.3000000000000114</v>
      </c>
      <c r="G1874" s="228">
        <v>-0.94999999999999973</v>
      </c>
    </row>
    <row r="1875" spans="1:7">
      <c r="A1875" s="228" t="s">
        <v>2587</v>
      </c>
      <c r="B1875" s="228">
        <v>147.30000000000001</v>
      </c>
      <c r="C1875" s="228">
        <v>2.34</v>
      </c>
      <c r="D1875" s="228">
        <v>180</v>
      </c>
      <c r="E1875" s="228">
        <v>2.1</v>
      </c>
      <c r="F1875" s="228">
        <v>32.699999999999989</v>
      </c>
      <c r="G1875" s="228">
        <v>-0.23999999999999977</v>
      </c>
    </row>
    <row r="1876" spans="1:7">
      <c r="A1876" s="228" t="s">
        <v>2588</v>
      </c>
      <c r="B1876" s="228">
        <v>205.5</v>
      </c>
      <c r="C1876" s="228">
        <v>4.2299999999999995</v>
      </c>
      <c r="D1876" s="228">
        <v>336</v>
      </c>
      <c r="E1876" s="228">
        <v>4.62</v>
      </c>
      <c r="F1876" s="228">
        <v>130.5</v>
      </c>
      <c r="G1876" s="228">
        <v>0.39000000000000057</v>
      </c>
    </row>
    <row r="1877" spans="1:7">
      <c r="A1877" s="228" t="s">
        <v>2589</v>
      </c>
      <c r="B1877" s="228">
        <v>190</v>
      </c>
      <c r="C1877" s="228">
        <v>1.4983</v>
      </c>
      <c r="D1877" s="228">
        <v>180</v>
      </c>
      <c r="E1877" s="228">
        <v>2.1</v>
      </c>
      <c r="F1877" s="228">
        <v>-10</v>
      </c>
      <c r="G1877" s="228">
        <v>0.60170000000000012</v>
      </c>
    </row>
    <row r="1878" spans="1:7">
      <c r="A1878" s="228" t="s">
        <v>2590</v>
      </c>
      <c r="B1878" s="228">
        <v>206.1</v>
      </c>
      <c r="C1878" s="228">
        <v>3.7599999999999993</v>
      </c>
      <c r="D1878" s="228">
        <v>336</v>
      </c>
      <c r="E1878" s="228">
        <v>4.62</v>
      </c>
      <c r="F1878" s="228">
        <v>129.9</v>
      </c>
      <c r="G1878" s="228">
        <v>0.86000000000000076</v>
      </c>
    </row>
    <row r="1879" spans="1:7">
      <c r="A1879" s="228" t="s">
        <v>2591</v>
      </c>
      <c r="B1879" s="228">
        <v>158.30000000000001</v>
      </c>
      <c r="C1879" s="228">
        <v>2.35</v>
      </c>
      <c r="D1879" s="228">
        <v>180</v>
      </c>
      <c r="E1879" s="228">
        <v>2.1</v>
      </c>
      <c r="F1879" s="228">
        <v>21.699999999999989</v>
      </c>
      <c r="G1879" s="228">
        <v>-0.25</v>
      </c>
    </row>
    <row r="1880" spans="1:7">
      <c r="A1880" s="228" t="s">
        <v>2592</v>
      </c>
      <c r="B1880" s="228">
        <v>151.9</v>
      </c>
      <c r="C1880" s="228">
        <v>2.42</v>
      </c>
      <c r="D1880" s="228">
        <v>336</v>
      </c>
      <c r="E1880" s="228">
        <v>4.62</v>
      </c>
      <c r="F1880" s="228">
        <v>184.1</v>
      </c>
      <c r="G1880" s="228">
        <v>2.2000000000000002</v>
      </c>
    </row>
    <row r="1881" spans="1:7">
      <c r="A1881" s="228" t="s">
        <v>2593</v>
      </c>
      <c r="B1881" s="228">
        <v>191.1</v>
      </c>
      <c r="C1881" s="228">
        <v>3.64</v>
      </c>
      <c r="D1881" s="228">
        <v>180</v>
      </c>
      <c r="E1881" s="228">
        <v>2.1</v>
      </c>
      <c r="F1881" s="228">
        <v>-11.099999999999994</v>
      </c>
      <c r="G1881" s="228">
        <v>-1.54</v>
      </c>
    </row>
    <row r="1882" spans="1:7">
      <c r="A1882" s="228" t="s">
        <v>2594</v>
      </c>
      <c r="B1882" s="228">
        <v>142</v>
      </c>
      <c r="C1882" s="228">
        <v>2.2400000000000002</v>
      </c>
      <c r="D1882" s="228">
        <v>336</v>
      </c>
      <c r="E1882" s="228">
        <v>4.62</v>
      </c>
      <c r="F1882" s="228">
        <v>194</v>
      </c>
      <c r="G1882" s="228">
        <v>2.38</v>
      </c>
    </row>
    <row r="1883" spans="1:7">
      <c r="A1883" s="228" t="s">
        <v>2595</v>
      </c>
      <c r="B1883" s="228">
        <v>177.3</v>
      </c>
      <c r="C1883" s="228">
        <v>2.34</v>
      </c>
      <c r="D1883" s="228">
        <v>180</v>
      </c>
      <c r="E1883" s="228">
        <v>2.1</v>
      </c>
      <c r="F1883" s="228">
        <v>2.6999999999999886</v>
      </c>
      <c r="G1883" s="228">
        <v>-0.23999999999999977</v>
      </c>
    </row>
    <row r="1884" spans="1:7">
      <c r="A1884" s="228" t="s">
        <v>2596</v>
      </c>
      <c r="B1884" s="228">
        <v>65</v>
      </c>
      <c r="C1884" s="228">
        <v>0.62349999999999994</v>
      </c>
      <c r="D1884" s="228">
        <v>180</v>
      </c>
      <c r="E1884" s="228">
        <v>2.1</v>
      </c>
      <c r="F1884" s="228">
        <v>115</v>
      </c>
      <c r="G1884" s="228">
        <v>1.4765000000000001</v>
      </c>
    </row>
    <row r="1885" spans="1:7">
      <c r="A1885" s="228" t="s">
        <v>2597</v>
      </c>
      <c r="B1885" s="228">
        <v>165</v>
      </c>
      <c r="C1885" s="228">
        <v>1.3935</v>
      </c>
      <c r="D1885" s="228">
        <v>336</v>
      </c>
      <c r="E1885" s="228">
        <v>4.62</v>
      </c>
      <c r="F1885" s="228">
        <v>171</v>
      </c>
      <c r="G1885" s="228">
        <v>3.2265000000000001</v>
      </c>
    </row>
    <row r="1886" spans="1:7">
      <c r="A1886" s="228" t="s">
        <v>2598</v>
      </c>
      <c r="B1886" s="228">
        <v>155</v>
      </c>
      <c r="C1886" s="228">
        <v>1.3434999999999999</v>
      </c>
      <c r="D1886" s="228">
        <v>180</v>
      </c>
      <c r="E1886" s="228">
        <v>2.1</v>
      </c>
      <c r="F1886" s="228">
        <v>25</v>
      </c>
      <c r="G1886" s="228">
        <v>0.75650000000000017</v>
      </c>
    </row>
    <row r="1887" spans="1:7">
      <c r="A1887" s="228" t="s">
        <v>2599</v>
      </c>
      <c r="B1887" s="228">
        <v>181.4</v>
      </c>
      <c r="C1887" s="228">
        <v>2.8723200000000002</v>
      </c>
      <c r="D1887" s="228">
        <v>336</v>
      </c>
      <c r="E1887" s="228">
        <v>4.62</v>
      </c>
      <c r="F1887" s="228">
        <v>154.6</v>
      </c>
      <c r="G1887" s="228">
        <v>1.7476799999999999</v>
      </c>
    </row>
    <row r="1888" spans="1:7">
      <c r="A1888" s="228" t="s">
        <v>2600</v>
      </c>
      <c r="B1888" s="228">
        <v>173.5</v>
      </c>
      <c r="C1888" s="228">
        <v>2.66</v>
      </c>
      <c r="D1888" s="228">
        <v>240</v>
      </c>
      <c r="E1888" s="228">
        <v>2.8</v>
      </c>
      <c r="F1888" s="228">
        <v>66.5</v>
      </c>
      <c r="G1888" s="228">
        <v>0.13999999999999968</v>
      </c>
    </row>
    <row r="1889" spans="1:7">
      <c r="A1889" s="228" t="s">
        <v>2601</v>
      </c>
      <c r="B1889" s="228">
        <v>202.5</v>
      </c>
      <c r="C1889" s="228">
        <v>2.9699999999999993</v>
      </c>
      <c r="D1889" s="228">
        <v>324</v>
      </c>
      <c r="E1889" s="228">
        <v>3.96</v>
      </c>
      <c r="F1889" s="228">
        <v>121.5</v>
      </c>
      <c r="G1889" s="228">
        <v>0.99000000000000066</v>
      </c>
    </row>
    <row r="1890" spans="1:7">
      <c r="A1890" s="228" t="s">
        <v>2602</v>
      </c>
      <c r="B1890" s="228">
        <v>235.5</v>
      </c>
      <c r="C1890" s="228">
        <v>4.47</v>
      </c>
      <c r="D1890" s="228">
        <v>448</v>
      </c>
      <c r="E1890" s="228">
        <v>6.16</v>
      </c>
      <c r="F1890" s="228">
        <v>212.5</v>
      </c>
      <c r="G1890" s="228">
        <v>1.6900000000000004</v>
      </c>
    </row>
    <row r="1891" spans="1:7">
      <c r="A1891" s="228" t="s">
        <v>2603</v>
      </c>
      <c r="B1891" s="228">
        <v>329.8</v>
      </c>
      <c r="C1891" s="228">
        <v>5.1963020000000002</v>
      </c>
      <c r="D1891" s="228">
        <v>480</v>
      </c>
      <c r="E1891" s="228">
        <v>6.48</v>
      </c>
      <c r="F1891" s="228">
        <v>150.19999999999999</v>
      </c>
      <c r="G1891" s="228">
        <v>1.2836980000000002</v>
      </c>
    </row>
    <row r="1892" spans="1:7">
      <c r="A1892" s="228" t="s">
        <v>2604</v>
      </c>
      <c r="B1892" s="228">
        <v>238.20000000000002</v>
      </c>
      <c r="C1892" s="228">
        <v>4.4399999999999995</v>
      </c>
      <c r="D1892" s="228">
        <v>324</v>
      </c>
      <c r="E1892" s="228">
        <v>3.96</v>
      </c>
      <c r="F1892" s="228">
        <v>85.799999999999983</v>
      </c>
      <c r="G1892" s="228">
        <v>-0.47999999999999954</v>
      </c>
    </row>
    <row r="1893" spans="1:7">
      <c r="A1893" s="228" t="s">
        <v>2605</v>
      </c>
      <c r="B1893" s="228">
        <v>176.7</v>
      </c>
      <c r="C1893" s="228">
        <v>3.05</v>
      </c>
      <c r="D1893" s="228">
        <v>336</v>
      </c>
      <c r="E1893" s="228">
        <v>4.62</v>
      </c>
      <c r="F1893" s="228">
        <v>159.30000000000001</v>
      </c>
      <c r="G1893" s="228">
        <v>1.5700000000000003</v>
      </c>
    </row>
    <row r="1894" spans="1:7">
      <c r="A1894" s="228" t="s">
        <v>2606</v>
      </c>
      <c r="B1894" s="228">
        <v>257.5</v>
      </c>
      <c r="C1894" s="228">
        <v>3.7099999999999995</v>
      </c>
      <c r="D1894" s="228">
        <v>480</v>
      </c>
      <c r="E1894" s="228">
        <v>6.48</v>
      </c>
      <c r="F1894" s="228">
        <v>222.5</v>
      </c>
      <c r="G1894" s="228">
        <v>2.7700000000000009</v>
      </c>
    </row>
    <row r="1895" spans="1:7">
      <c r="A1895" s="228" t="s">
        <v>2607</v>
      </c>
      <c r="B1895" s="228">
        <v>132.30000000000001</v>
      </c>
      <c r="C1895" s="228">
        <v>2.2200000000000002</v>
      </c>
      <c r="D1895" s="228">
        <v>180</v>
      </c>
      <c r="E1895" s="228">
        <v>2.1</v>
      </c>
      <c r="F1895" s="228">
        <v>47.699999999999989</v>
      </c>
      <c r="G1895" s="228">
        <v>-0.12000000000000011</v>
      </c>
    </row>
    <row r="1896" spans="1:7">
      <c r="A1896" s="228" t="s">
        <v>2608</v>
      </c>
      <c r="B1896" s="228">
        <v>177.3</v>
      </c>
      <c r="C1896" s="228">
        <v>2.34</v>
      </c>
      <c r="D1896" s="228">
        <v>180</v>
      </c>
      <c r="E1896" s="228">
        <v>2.1</v>
      </c>
      <c r="F1896" s="228">
        <v>2.6999999999999886</v>
      </c>
      <c r="G1896" s="228">
        <v>-0.23999999999999977</v>
      </c>
    </row>
    <row r="1897" spans="1:7">
      <c r="A1897" s="228" t="s">
        <v>2609</v>
      </c>
      <c r="B1897" s="228">
        <v>147.30000000000001</v>
      </c>
      <c r="C1897" s="228">
        <v>2.34</v>
      </c>
      <c r="D1897" s="228">
        <v>180</v>
      </c>
      <c r="E1897" s="228">
        <v>2.1</v>
      </c>
      <c r="F1897" s="228">
        <v>32.699999999999989</v>
      </c>
      <c r="G1897" s="228">
        <v>-0.23999999999999977</v>
      </c>
    </row>
    <row r="1898" spans="1:7">
      <c r="A1898" s="228" t="s">
        <v>2610</v>
      </c>
      <c r="B1898" s="228">
        <v>155</v>
      </c>
      <c r="C1898" s="228">
        <v>1.3434999999999999</v>
      </c>
      <c r="D1898" s="228">
        <v>180</v>
      </c>
      <c r="E1898" s="228">
        <v>2.1</v>
      </c>
      <c r="F1898" s="228">
        <v>25</v>
      </c>
      <c r="G1898" s="228">
        <v>0.75650000000000017</v>
      </c>
    </row>
    <row r="1899" spans="1:7">
      <c r="A1899" s="228" t="s">
        <v>2611</v>
      </c>
      <c r="B1899" s="228">
        <v>75</v>
      </c>
      <c r="C1899" s="228">
        <v>0.88</v>
      </c>
      <c r="D1899" s="228">
        <v>216</v>
      </c>
      <c r="E1899" s="228">
        <v>2.64</v>
      </c>
      <c r="F1899" s="228">
        <v>141</v>
      </c>
      <c r="G1899" s="228">
        <v>1.7600000000000002</v>
      </c>
    </row>
    <row r="1900" spans="1:7">
      <c r="A1900" s="228" t="s">
        <v>2612</v>
      </c>
      <c r="B1900" s="228">
        <v>113</v>
      </c>
      <c r="C1900" s="228">
        <v>1.37</v>
      </c>
      <c r="D1900" s="228">
        <v>120</v>
      </c>
      <c r="E1900" s="228">
        <v>1.4</v>
      </c>
      <c r="F1900" s="228">
        <v>7</v>
      </c>
      <c r="G1900" s="228">
        <v>2.9999999999999805E-2</v>
      </c>
    </row>
    <row r="1901" spans="1:7">
      <c r="A1901" s="228" t="s">
        <v>2613</v>
      </c>
      <c r="B1901" s="228">
        <v>108</v>
      </c>
      <c r="C1901" s="228">
        <v>1.6800000000000002</v>
      </c>
      <c r="D1901" s="228">
        <v>180</v>
      </c>
      <c r="E1901" s="228">
        <v>2.1</v>
      </c>
      <c r="F1901" s="228">
        <v>72</v>
      </c>
      <c r="G1901" s="228">
        <v>0.41999999999999993</v>
      </c>
    </row>
    <row r="1902" spans="1:7">
      <c r="A1902" s="228" t="s">
        <v>2614</v>
      </c>
      <c r="B1902" s="228">
        <v>313.5</v>
      </c>
      <c r="C1902" s="228">
        <v>4.9800000000000004</v>
      </c>
      <c r="D1902" s="228">
        <v>324</v>
      </c>
      <c r="E1902" s="228">
        <v>3.96</v>
      </c>
      <c r="F1902" s="228">
        <v>10.5</v>
      </c>
      <c r="G1902" s="228">
        <v>-1.0200000000000005</v>
      </c>
    </row>
    <row r="1903" spans="1:7">
      <c r="A1903" s="228" t="s">
        <v>2615</v>
      </c>
      <c r="B1903" s="228">
        <v>109.2</v>
      </c>
      <c r="C1903" s="228">
        <v>1.5700000000000003</v>
      </c>
      <c r="D1903" s="228">
        <v>120</v>
      </c>
      <c r="E1903" s="228">
        <v>1.4</v>
      </c>
      <c r="F1903" s="228">
        <v>10.799999999999997</v>
      </c>
      <c r="G1903" s="228">
        <v>-0.17000000000000037</v>
      </c>
    </row>
    <row r="1904" spans="1:7">
      <c r="A1904" s="228" t="s">
        <v>2616</v>
      </c>
      <c r="B1904" s="228">
        <v>487.3</v>
      </c>
      <c r="C1904" s="228">
        <v>7.5780000000000003</v>
      </c>
      <c r="D1904" s="228">
        <v>336</v>
      </c>
      <c r="E1904" s="228">
        <v>4.62</v>
      </c>
      <c r="F1904" s="228">
        <v>-151.30000000000001</v>
      </c>
      <c r="G1904" s="228">
        <v>-2.9580000000000002</v>
      </c>
    </row>
    <row r="1905" spans="1:7">
      <c r="A1905" s="228" t="s">
        <v>2617</v>
      </c>
      <c r="B1905" s="228">
        <v>402.5</v>
      </c>
      <c r="C1905" s="228">
        <v>6.3400000000000007</v>
      </c>
      <c r="D1905" s="228">
        <v>480</v>
      </c>
      <c r="E1905" s="228">
        <v>6.48</v>
      </c>
      <c r="F1905" s="228">
        <v>77.5</v>
      </c>
      <c r="G1905" s="228">
        <v>0.13999999999999968</v>
      </c>
    </row>
    <row r="1906" spans="1:7">
      <c r="A1906" s="228" t="s">
        <v>2618</v>
      </c>
      <c r="B1906" s="228">
        <v>423.5</v>
      </c>
      <c r="C1906" s="228">
        <v>6.3639999999999999</v>
      </c>
      <c r="D1906" s="228">
        <v>336</v>
      </c>
      <c r="E1906" s="228">
        <v>4.62</v>
      </c>
      <c r="F1906" s="228">
        <v>-87.5</v>
      </c>
      <c r="G1906" s="228">
        <v>-1.7439999999999998</v>
      </c>
    </row>
    <row r="1907" spans="1:7">
      <c r="A1907" s="228" t="s">
        <v>2619</v>
      </c>
      <c r="B1907" s="228">
        <v>196</v>
      </c>
      <c r="C1907" s="228">
        <v>1.5934999999999999</v>
      </c>
      <c r="D1907" s="228">
        <v>180</v>
      </c>
      <c r="E1907" s="228">
        <v>2.1</v>
      </c>
      <c r="F1907" s="228">
        <v>-16</v>
      </c>
      <c r="G1907" s="228">
        <v>0.50650000000000017</v>
      </c>
    </row>
    <row r="1908" spans="1:7">
      <c r="A1908" s="228" t="s">
        <v>2620</v>
      </c>
      <c r="B1908" s="228">
        <v>135</v>
      </c>
      <c r="C1908" s="228">
        <v>2.0099999999999998</v>
      </c>
      <c r="D1908" s="228">
        <v>180</v>
      </c>
      <c r="E1908" s="228">
        <v>2.1</v>
      </c>
      <c r="F1908" s="228">
        <v>45</v>
      </c>
      <c r="G1908" s="228">
        <v>9.0000000000000302E-2</v>
      </c>
    </row>
    <row r="1909" spans="1:7">
      <c r="A1909" s="228" t="s">
        <v>2621</v>
      </c>
      <c r="B1909" s="228">
        <v>339.3</v>
      </c>
      <c r="C1909" s="228">
        <v>4.74</v>
      </c>
      <c r="D1909" s="228">
        <v>180</v>
      </c>
      <c r="E1909" s="228">
        <v>2.1</v>
      </c>
      <c r="F1909" s="228">
        <v>-159.30000000000001</v>
      </c>
      <c r="G1909" s="228">
        <v>-2.64</v>
      </c>
    </row>
    <row r="1910" spans="1:7">
      <c r="A1910" s="228" t="s">
        <v>2622</v>
      </c>
      <c r="B1910" s="228">
        <v>333</v>
      </c>
      <c r="C1910" s="228">
        <v>5.1096150000000007</v>
      </c>
      <c r="D1910" s="228">
        <v>324</v>
      </c>
      <c r="E1910" s="228">
        <v>3.96</v>
      </c>
      <c r="F1910" s="228">
        <v>-9</v>
      </c>
      <c r="G1910" s="228">
        <v>-1.1496150000000007</v>
      </c>
    </row>
    <row r="1911" spans="1:7">
      <c r="A1911" s="228" t="s">
        <v>2623</v>
      </c>
      <c r="B1911" s="228">
        <v>379.2</v>
      </c>
      <c r="C1911" s="228">
        <v>6.1220000000000008</v>
      </c>
      <c r="D1911" s="228">
        <v>480</v>
      </c>
      <c r="E1911" s="228">
        <v>6.48</v>
      </c>
      <c r="F1911" s="228">
        <v>100.80000000000001</v>
      </c>
      <c r="G1911" s="228">
        <v>0.35799999999999965</v>
      </c>
    </row>
    <row r="1912" spans="1:7">
      <c r="A1912" s="228" t="s">
        <v>2624</v>
      </c>
      <c r="B1912" s="228">
        <v>218.9</v>
      </c>
      <c r="C1912" s="228">
        <v>3.2700000000000005</v>
      </c>
      <c r="D1912" s="228">
        <v>336</v>
      </c>
      <c r="E1912" s="228">
        <v>4.62</v>
      </c>
      <c r="F1912" s="228">
        <v>117.1</v>
      </c>
      <c r="G1912" s="228">
        <v>1.3499999999999996</v>
      </c>
    </row>
    <row r="1913" spans="1:7">
      <c r="A1913" s="228" t="s">
        <v>2625</v>
      </c>
      <c r="B1913" s="228">
        <v>249.3</v>
      </c>
      <c r="C1913" s="228">
        <v>4.0200000000000005</v>
      </c>
      <c r="D1913" s="228">
        <v>180</v>
      </c>
      <c r="E1913" s="228">
        <v>2.1</v>
      </c>
      <c r="F1913" s="228">
        <v>-69.300000000000011</v>
      </c>
      <c r="G1913" s="228">
        <v>-1.9200000000000004</v>
      </c>
    </row>
    <row r="1914" spans="1:7">
      <c r="A1914" s="228" t="s">
        <v>2626</v>
      </c>
      <c r="B1914" s="228">
        <v>286</v>
      </c>
      <c r="C1914" s="228">
        <v>2.4236599999999999</v>
      </c>
      <c r="D1914" s="228">
        <v>180</v>
      </c>
      <c r="E1914" s="228">
        <v>2.1</v>
      </c>
      <c r="F1914" s="228">
        <v>-106</v>
      </c>
      <c r="G1914" s="228">
        <v>-0.32365999999999984</v>
      </c>
    </row>
    <row r="1915" spans="1:7">
      <c r="A1915" s="228" t="s">
        <v>2627</v>
      </c>
      <c r="B1915" s="228">
        <v>262.5</v>
      </c>
      <c r="C1915" s="228">
        <v>4.0116149999999999</v>
      </c>
      <c r="D1915" s="228">
        <v>324</v>
      </c>
      <c r="E1915" s="228">
        <v>3.96</v>
      </c>
      <c r="F1915" s="228">
        <v>61.5</v>
      </c>
      <c r="G1915" s="228">
        <v>-5.1614999999999966E-2</v>
      </c>
    </row>
    <row r="1916" spans="1:7">
      <c r="A1916" s="228" t="s">
        <v>2628</v>
      </c>
      <c r="B1916" s="228">
        <v>214.8</v>
      </c>
      <c r="C1916" s="228">
        <v>3.3</v>
      </c>
      <c r="D1916" s="228">
        <v>180</v>
      </c>
      <c r="E1916" s="228">
        <v>2.1</v>
      </c>
      <c r="F1916" s="228">
        <v>-34.800000000000011</v>
      </c>
      <c r="G1916" s="228">
        <v>-1.1999999999999997</v>
      </c>
    </row>
    <row r="1917" spans="1:7">
      <c r="A1917" s="228" t="s">
        <v>2629</v>
      </c>
      <c r="B1917" s="228">
        <v>356.1</v>
      </c>
      <c r="C1917" s="228">
        <v>5.7063020000000009</v>
      </c>
      <c r="D1917" s="228">
        <v>480</v>
      </c>
      <c r="E1917" s="228">
        <v>6.48</v>
      </c>
      <c r="F1917" s="228">
        <v>123.89999999999998</v>
      </c>
      <c r="G1917" s="228">
        <v>0.77369799999999955</v>
      </c>
    </row>
    <row r="1918" spans="1:7">
      <c r="A1918" s="228" t="s">
        <v>2630</v>
      </c>
      <c r="B1918" s="228">
        <v>169</v>
      </c>
      <c r="C1918" s="228">
        <v>2.57</v>
      </c>
      <c r="D1918" s="228">
        <v>180</v>
      </c>
      <c r="E1918" s="228">
        <v>2.1</v>
      </c>
      <c r="F1918" s="228">
        <v>11</v>
      </c>
      <c r="G1918" s="228">
        <v>-0.46999999999999975</v>
      </c>
    </row>
    <row r="1919" spans="1:7">
      <c r="A1919" s="228" t="s">
        <v>2631</v>
      </c>
      <c r="B1919" s="228">
        <v>587.70000000000005</v>
      </c>
      <c r="C1919" s="228">
        <v>9.5158960000000015</v>
      </c>
      <c r="D1919" s="228">
        <v>336</v>
      </c>
      <c r="E1919" s="228">
        <v>4.62</v>
      </c>
      <c r="F1919" s="228">
        <v>-251.70000000000005</v>
      </c>
      <c r="G1919" s="228">
        <v>-4.8958960000000014</v>
      </c>
    </row>
    <row r="1920" spans="1:7">
      <c r="A1920" s="228" t="s">
        <v>2632</v>
      </c>
      <c r="B1920" s="228">
        <v>186.9</v>
      </c>
      <c r="C1920" s="228">
        <v>2.6159999999999997</v>
      </c>
      <c r="D1920" s="228">
        <v>180</v>
      </c>
      <c r="E1920" s="228">
        <v>2.1</v>
      </c>
      <c r="F1920" s="228">
        <v>-6.9000000000000057</v>
      </c>
      <c r="G1920" s="228">
        <v>-0.51599999999999957</v>
      </c>
    </row>
    <row r="1921" spans="1:7">
      <c r="A1921" s="228" t="s">
        <v>2633</v>
      </c>
      <c r="B1921" s="228">
        <v>249.3</v>
      </c>
      <c r="C1921" s="228">
        <v>4.0200000000000005</v>
      </c>
      <c r="D1921" s="228">
        <v>180</v>
      </c>
      <c r="E1921" s="228">
        <v>2.1</v>
      </c>
      <c r="F1921" s="228">
        <v>-69.300000000000011</v>
      </c>
      <c r="G1921" s="228">
        <v>-1.9200000000000004</v>
      </c>
    </row>
    <row r="1922" spans="1:7">
      <c r="A1922" s="228" t="s">
        <v>2634</v>
      </c>
      <c r="B1922" s="228">
        <v>135</v>
      </c>
      <c r="C1922" s="228">
        <v>1.8896879999999996</v>
      </c>
      <c r="D1922" s="228">
        <v>180</v>
      </c>
      <c r="E1922" s="228">
        <v>2.1</v>
      </c>
      <c r="F1922" s="228">
        <v>45</v>
      </c>
      <c r="G1922" s="228">
        <v>0.2103120000000005</v>
      </c>
    </row>
    <row r="1923" spans="1:7">
      <c r="A1923" s="228" t="s">
        <v>2635</v>
      </c>
      <c r="B1923" s="228">
        <v>223.5</v>
      </c>
      <c r="C1923" s="228">
        <v>2.8363019999999994</v>
      </c>
      <c r="D1923" s="228">
        <v>324</v>
      </c>
      <c r="E1923" s="228">
        <v>3.96</v>
      </c>
      <c r="F1923" s="228">
        <v>100.5</v>
      </c>
      <c r="G1923" s="228">
        <v>1.1236980000000005</v>
      </c>
    </row>
    <row r="1924" spans="1:7">
      <c r="A1924" s="228" t="s">
        <v>2636</v>
      </c>
      <c r="B1924" s="228">
        <v>372.3</v>
      </c>
      <c r="C1924" s="228">
        <v>6.3084100000000012</v>
      </c>
      <c r="D1924" s="228">
        <v>324</v>
      </c>
      <c r="E1924" s="228">
        <v>3.96</v>
      </c>
      <c r="F1924" s="228">
        <v>-48.300000000000011</v>
      </c>
      <c r="G1924" s="228">
        <v>-2.3484100000000012</v>
      </c>
    </row>
    <row r="1925" spans="1:7">
      <c r="A1925" s="228" t="s">
        <v>2637</v>
      </c>
      <c r="B1925" s="228">
        <v>116.5</v>
      </c>
      <c r="C1925" s="228">
        <v>1.71</v>
      </c>
      <c r="D1925" s="228">
        <v>120</v>
      </c>
      <c r="E1925" s="228">
        <v>1.4</v>
      </c>
      <c r="F1925" s="228">
        <v>3.5</v>
      </c>
      <c r="G1925" s="228">
        <v>-0.31000000000000005</v>
      </c>
    </row>
    <row r="1926" spans="1:7">
      <c r="A1926" s="228" t="s">
        <v>2638</v>
      </c>
      <c r="B1926" s="228">
        <v>102</v>
      </c>
      <c r="C1926" s="228">
        <v>1.36</v>
      </c>
      <c r="D1926" s="228">
        <v>120</v>
      </c>
      <c r="E1926" s="228">
        <v>1.4</v>
      </c>
      <c r="F1926" s="228">
        <v>18</v>
      </c>
      <c r="G1926" s="228">
        <v>3.9999999999999813E-2</v>
      </c>
    </row>
    <row r="1927" spans="1:7">
      <c r="A1927" s="228" t="s">
        <v>2639</v>
      </c>
      <c r="B1927" s="228">
        <v>485.2</v>
      </c>
      <c r="C1927" s="228">
        <v>7.7840000000000016</v>
      </c>
      <c r="D1927" s="228">
        <v>480</v>
      </c>
      <c r="E1927" s="228">
        <v>6.48</v>
      </c>
      <c r="F1927" s="228">
        <v>-5.1999999999999886</v>
      </c>
      <c r="G1927" s="228">
        <v>-1.3040000000000012</v>
      </c>
    </row>
    <row r="1928" spans="1:7">
      <c r="A1928" s="228" t="s">
        <v>2640</v>
      </c>
      <c r="B1928" s="228">
        <v>340.1</v>
      </c>
      <c r="C1928" s="228">
        <v>5.3265650000000004</v>
      </c>
      <c r="D1928" s="228">
        <v>324</v>
      </c>
      <c r="E1928" s="228">
        <v>3.96</v>
      </c>
      <c r="F1928" s="228">
        <v>-16.100000000000023</v>
      </c>
      <c r="G1928" s="228">
        <v>-1.3665650000000005</v>
      </c>
    </row>
    <row r="1929" spans="1:7">
      <c r="A1929" s="228" t="s">
        <v>2641</v>
      </c>
      <c r="B1929" s="228">
        <v>252.9</v>
      </c>
      <c r="C1929" s="228">
        <v>3.7500000000000009</v>
      </c>
      <c r="D1929" s="228">
        <v>336</v>
      </c>
      <c r="E1929" s="228">
        <v>4.62</v>
      </c>
      <c r="F1929" s="228">
        <v>83.1</v>
      </c>
      <c r="G1929" s="228">
        <v>0.86999999999999922</v>
      </c>
    </row>
    <row r="1930" spans="1:7">
      <c r="A1930" s="228" t="s">
        <v>2642</v>
      </c>
      <c r="B1930" s="228">
        <v>184</v>
      </c>
      <c r="C1930" s="228">
        <v>2.59</v>
      </c>
      <c r="D1930" s="228">
        <v>180</v>
      </c>
      <c r="E1930" s="228">
        <v>2.1</v>
      </c>
      <c r="F1930" s="228">
        <v>-4</v>
      </c>
      <c r="G1930" s="228">
        <v>-0.48999999999999977</v>
      </c>
    </row>
    <row r="1931" spans="1:7">
      <c r="A1931" s="228" t="s">
        <v>2643</v>
      </c>
      <c r="B1931" s="228">
        <v>396</v>
      </c>
      <c r="C1931" s="228">
        <v>6.0112800000000002</v>
      </c>
      <c r="D1931" s="228">
        <v>336</v>
      </c>
      <c r="E1931" s="228">
        <v>4.62</v>
      </c>
      <c r="F1931" s="228">
        <v>-60</v>
      </c>
      <c r="G1931" s="228">
        <v>-1.3912800000000001</v>
      </c>
    </row>
    <row r="1932" spans="1:7">
      <c r="A1932" s="228" t="s">
        <v>2644</v>
      </c>
      <c r="B1932" s="228">
        <v>192.8</v>
      </c>
      <c r="C1932" s="228">
        <v>3.2</v>
      </c>
      <c r="D1932" s="228">
        <v>320</v>
      </c>
      <c r="E1932" s="228">
        <v>4.32</v>
      </c>
      <c r="F1932" s="228">
        <v>127.19999999999999</v>
      </c>
      <c r="G1932" s="228">
        <v>1.1200000000000001</v>
      </c>
    </row>
    <row r="1933" spans="1:7">
      <c r="A1933" s="228" t="s">
        <v>2645</v>
      </c>
      <c r="B1933" s="228">
        <v>457.1</v>
      </c>
      <c r="C1933" s="228">
        <v>6.7040000000000006</v>
      </c>
      <c r="D1933" s="228">
        <v>480</v>
      </c>
      <c r="E1933" s="228">
        <v>6.48</v>
      </c>
      <c r="F1933" s="228">
        <v>22.899999999999977</v>
      </c>
      <c r="G1933" s="228">
        <v>-0.2240000000000002</v>
      </c>
    </row>
    <row r="1934" spans="1:7">
      <c r="A1934" s="228" t="s">
        <v>2646</v>
      </c>
      <c r="B1934" s="228">
        <v>227.5</v>
      </c>
      <c r="C1934" s="228">
        <v>3.4299999999999997</v>
      </c>
      <c r="D1934" s="228">
        <v>336</v>
      </c>
      <c r="E1934" s="228">
        <v>4.62</v>
      </c>
      <c r="F1934" s="228">
        <v>108.5</v>
      </c>
      <c r="G1934" s="228">
        <v>1.1900000000000004</v>
      </c>
    </row>
    <row r="1935" spans="1:7">
      <c r="A1935" s="228" t="s">
        <v>2647</v>
      </c>
      <c r="B1935" s="228">
        <v>53</v>
      </c>
      <c r="C1935" s="228">
        <v>0.42</v>
      </c>
      <c r="D1935" s="228">
        <v>180</v>
      </c>
      <c r="E1935" s="228">
        <v>2.1</v>
      </c>
      <c r="F1935" s="228">
        <v>127</v>
      </c>
      <c r="G1935" s="228">
        <v>1.6800000000000002</v>
      </c>
    </row>
    <row r="1936" spans="1:7">
      <c r="A1936" s="228" t="s">
        <v>2648</v>
      </c>
      <c r="B1936" s="228">
        <v>148.4</v>
      </c>
      <c r="C1936" s="228">
        <v>2.7</v>
      </c>
      <c r="D1936" s="228">
        <v>216</v>
      </c>
      <c r="E1936" s="228">
        <v>2.64</v>
      </c>
      <c r="F1936" s="228">
        <v>67.599999999999994</v>
      </c>
      <c r="G1936" s="228">
        <v>-6.0000000000000053E-2</v>
      </c>
    </row>
    <row r="1937" spans="1:7">
      <c r="A1937" s="228" t="s">
        <v>2649</v>
      </c>
      <c r="B1937" s="228">
        <v>150</v>
      </c>
      <c r="C1937" s="228">
        <v>2.0300000000000002</v>
      </c>
      <c r="D1937" s="228">
        <v>180</v>
      </c>
      <c r="E1937" s="228">
        <v>2.1</v>
      </c>
      <c r="F1937" s="228">
        <v>30</v>
      </c>
      <c r="G1937" s="228">
        <v>6.999999999999984E-2</v>
      </c>
    </row>
    <row r="1938" spans="1:7">
      <c r="A1938" s="228" t="s">
        <v>2650</v>
      </c>
      <c r="B1938" s="228">
        <v>772.90000000000009</v>
      </c>
      <c r="C1938" s="228">
        <v>13.266559999999998</v>
      </c>
      <c r="D1938" s="228">
        <v>480</v>
      </c>
      <c r="E1938" s="228">
        <v>6.48</v>
      </c>
      <c r="F1938" s="228">
        <v>-292.90000000000009</v>
      </c>
      <c r="G1938" s="228">
        <v>-6.7865599999999979</v>
      </c>
    </row>
    <row r="1939" spans="1:7">
      <c r="A1939" s="228" t="s">
        <v>2651</v>
      </c>
      <c r="B1939" s="228">
        <v>127.6</v>
      </c>
      <c r="C1939" s="228">
        <v>2.2699999999999996</v>
      </c>
      <c r="D1939" s="228">
        <v>120</v>
      </c>
      <c r="E1939" s="228">
        <v>1.4</v>
      </c>
      <c r="F1939" s="228">
        <v>-7.5999999999999943</v>
      </c>
      <c r="G1939" s="228">
        <v>-0.86999999999999966</v>
      </c>
    </row>
    <row r="1940" spans="1:7">
      <c r="A1940" s="228" t="s">
        <v>2652</v>
      </c>
      <c r="B1940" s="228">
        <v>195.5</v>
      </c>
      <c r="C1940" s="228">
        <v>2.94</v>
      </c>
      <c r="D1940" s="228">
        <v>324</v>
      </c>
      <c r="E1940" s="228">
        <v>3.96</v>
      </c>
      <c r="F1940" s="228">
        <v>128.5</v>
      </c>
      <c r="G1940" s="228">
        <v>1.02</v>
      </c>
    </row>
    <row r="1941" spans="1:7">
      <c r="A1941" s="228" t="s">
        <v>2653</v>
      </c>
      <c r="B1941" s="228">
        <v>321.5</v>
      </c>
      <c r="C1941" s="228">
        <v>4.4432800000000006</v>
      </c>
      <c r="D1941" s="228">
        <v>336</v>
      </c>
      <c r="E1941" s="228">
        <v>4.62</v>
      </c>
      <c r="F1941" s="228">
        <v>14.5</v>
      </c>
      <c r="G1941" s="228">
        <v>0.17671999999999954</v>
      </c>
    </row>
    <row r="1942" spans="1:7">
      <c r="A1942" s="228" t="s">
        <v>2654</v>
      </c>
      <c r="B1942" s="228">
        <v>340.20000000000005</v>
      </c>
      <c r="C1942" s="228">
        <v>6.120000000000001</v>
      </c>
      <c r="D1942" s="228">
        <v>324</v>
      </c>
      <c r="E1942" s="228">
        <v>3.96</v>
      </c>
      <c r="F1942" s="228">
        <v>-16.200000000000045</v>
      </c>
      <c r="G1942" s="228">
        <v>-2.160000000000001</v>
      </c>
    </row>
    <row r="1943" spans="1:7">
      <c r="A1943" s="228" t="s">
        <v>2655</v>
      </c>
      <c r="B1943" s="228">
        <v>458.1</v>
      </c>
      <c r="C1943" s="228">
        <v>7.84</v>
      </c>
      <c r="D1943" s="228">
        <v>324</v>
      </c>
      <c r="E1943" s="228">
        <v>3.96</v>
      </c>
      <c r="F1943" s="228">
        <v>-134.10000000000002</v>
      </c>
      <c r="G1943" s="228">
        <v>-3.88</v>
      </c>
    </row>
    <row r="1944" spans="1:7">
      <c r="A1944" s="228" t="s">
        <v>2656</v>
      </c>
      <c r="B1944" s="228">
        <v>396.6</v>
      </c>
      <c r="C1944" s="228">
        <v>6.0700000000000012</v>
      </c>
      <c r="D1944" s="228">
        <v>324</v>
      </c>
      <c r="E1944" s="228">
        <v>3.96</v>
      </c>
      <c r="F1944" s="228">
        <v>-72.600000000000023</v>
      </c>
      <c r="G1944" s="228">
        <v>-2.1100000000000012</v>
      </c>
    </row>
    <row r="1945" spans="1:7">
      <c r="A1945" s="228" t="s">
        <v>2657</v>
      </c>
      <c r="B1945" s="228">
        <v>644.6</v>
      </c>
      <c r="C1945" s="228">
        <v>9.4125650000000007</v>
      </c>
      <c r="D1945" s="228">
        <v>480</v>
      </c>
      <c r="E1945" s="228">
        <v>6.48</v>
      </c>
      <c r="F1945" s="228">
        <v>-164.60000000000002</v>
      </c>
      <c r="G1945" s="228">
        <v>-2.9325650000000003</v>
      </c>
    </row>
    <row r="1946" spans="1:7">
      <c r="A1946" s="228" t="s">
        <v>2658</v>
      </c>
      <c r="B1946" s="228">
        <v>696.8</v>
      </c>
      <c r="C1946" s="228">
        <v>11.653689999999999</v>
      </c>
      <c r="D1946" s="228">
        <v>640</v>
      </c>
      <c r="E1946" s="228">
        <v>8.64</v>
      </c>
      <c r="F1946" s="228">
        <v>-56.799999999999955</v>
      </c>
      <c r="G1946" s="228">
        <v>-3.0136899999999986</v>
      </c>
    </row>
    <row r="1947" spans="1:7">
      <c r="A1947" s="228" t="s">
        <v>2659</v>
      </c>
      <c r="B1947" s="228">
        <v>576.4</v>
      </c>
      <c r="C1947" s="228">
        <v>8.7316880000000001</v>
      </c>
      <c r="D1947" s="228">
        <v>480</v>
      </c>
      <c r="E1947" s="228">
        <v>6.48</v>
      </c>
      <c r="F1947" s="228">
        <v>-96.399999999999977</v>
      </c>
      <c r="G1947" s="228">
        <v>-2.2516879999999997</v>
      </c>
    </row>
    <row r="1948" spans="1:7">
      <c r="A1948" s="228" t="s">
        <v>2660</v>
      </c>
      <c r="B1948" s="228">
        <v>371.5</v>
      </c>
      <c r="C1948" s="228">
        <v>5.4112799999999996</v>
      </c>
      <c r="D1948" s="228">
        <v>640</v>
      </c>
      <c r="E1948" s="228">
        <v>8.64</v>
      </c>
      <c r="F1948" s="228">
        <v>268.5</v>
      </c>
      <c r="G1948" s="228">
        <v>3.2287200000000009</v>
      </c>
    </row>
    <row r="1949" spans="1:7">
      <c r="A1949" s="228" t="s">
        <v>2661</v>
      </c>
      <c r="B1949" s="228">
        <v>296</v>
      </c>
      <c r="C1949" s="228">
        <v>4.0312240000000008</v>
      </c>
      <c r="D1949" s="228">
        <v>324</v>
      </c>
      <c r="E1949" s="228">
        <v>3.96</v>
      </c>
      <c r="F1949" s="228">
        <v>28</v>
      </c>
      <c r="G1949" s="228">
        <v>-7.1224000000000842E-2</v>
      </c>
    </row>
    <row r="1950" spans="1:7">
      <c r="A1950" s="228" t="s">
        <v>2662</v>
      </c>
      <c r="B1950" s="228">
        <v>405.5</v>
      </c>
      <c r="C1950" s="228">
        <v>5.1943999999999999</v>
      </c>
      <c r="D1950" s="228">
        <v>324</v>
      </c>
      <c r="E1950" s="228">
        <v>3.96</v>
      </c>
      <c r="F1950" s="228">
        <v>-81.5</v>
      </c>
      <c r="G1950" s="228">
        <v>-1.2343999999999999</v>
      </c>
    </row>
    <row r="1951" spans="1:7">
      <c r="A1951" s="228" t="s">
        <v>2663</v>
      </c>
      <c r="B1951" s="228">
        <v>455.8</v>
      </c>
      <c r="C1951" s="228">
        <v>7.524</v>
      </c>
      <c r="D1951" s="228">
        <v>480</v>
      </c>
      <c r="E1951" s="228">
        <v>6.48</v>
      </c>
      <c r="F1951" s="228">
        <v>24.199999999999989</v>
      </c>
      <c r="G1951" s="228">
        <v>-1.0439999999999996</v>
      </c>
    </row>
    <row r="1952" spans="1:7">
      <c r="A1952" s="228" t="s">
        <v>2664</v>
      </c>
      <c r="B1952" s="228">
        <v>484.2</v>
      </c>
      <c r="C1952" s="228">
        <v>7.9485650000000021</v>
      </c>
      <c r="D1952" s="228">
        <v>324</v>
      </c>
      <c r="E1952" s="228">
        <v>3.96</v>
      </c>
      <c r="F1952" s="228">
        <v>-160.19999999999999</v>
      </c>
      <c r="G1952" s="228">
        <v>-3.9885650000000021</v>
      </c>
    </row>
    <row r="1953" spans="1:7">
      <c r="A1953" s="228" t="s">
        <v>2665</v>
      </c>
      <c r="B1953" s="228">
        <v>275</v>
      </c>
      <c r="C1953" s="228">
        <v>3.7967639999999996</v>
      </c>
      <c r="D1953" s="228">
        <v>180</v>
      </c>
      <c r="E1953" s="228">
        <v>2.1</v>
      </c>
      <c r="F1953" s="228">
        <v>-95</v>
      </c>
      <c r="G1953" s="228">
        <v>-1.6967639999999995</v>
      </c>
    </row>
    <row r="1954" spans="1:7">
      <c r="A1954" s="228" t="s">
        <v>2666</v>
      </c>
      <c r="B1954" s="228">
        <v>336.6</v>
      </c>
      <c r="C1954" s="228">
        <v>5.0212800000000009</v>
      </c>
      <c r="D1954" s="228">
        <v>336</v>
      </c>
      <c r="E1954" s="228">
        <v>4.62</v>
      </c>
      <c r="F1954" s="228">
        <v>-0.60000000000002274</v>
      </c>
      <c r="G1954" s="228">
        <v>-0.40128000000000075</v>
      </c>
    </row>
    <row r="1955" spans="1:7">
      <c r="A1955" s="228" t="s">
        <v>2667</v>
      </c>
      <c r="B1955" s="228">
        <v>458.4</v>
      </c>
      <c r="C1955" s="228">
        <v>6.09</v>
      </c>
      <c r="D1955" s="228">
        <v>324</v>
      </c>
      <c r="E1955" s="228">
        <v>3.96</v>
      </c>
      <c r="F1955" s="228">
        <v>-134.39999999999998</v>
      </c>
      <c r="G1955" s="228">
        <v>-2.13</v>
      </c>
    </row>
    <row r="1956" spans="1:7">
      <c r="A1956" s="228" t="s">
        <v>2668</v>
      </c>
      <c r="B1956" s="228">
        <v>695.7</v>
      </c>
      <c r="C1956" s="228">
        <v>10.247999999999999</v>
      </c>
      <c r="D1956" s="228">
        <v>480</v>
      </c>
      <c r="E1956" s="228">
        <v>6.48</v>
      </c>
      <c r="F1956" s="228">
        <v>-215.70000000000005</v>
      </c>
      <c r="G1956" s="228">
        <v>-3.7679999999999989</v>
      </c>
    </row>
    <row r="1957" spans="1:7">
      <c r="A1957" s="228" t="s">
        <v>2669</v>
      </c>
      <c r="B1957" s="228">
        <v>473.9</v>
      </c>
      <c r="C1957" s="228">
        <v>6.7140000000000004</v>
      </c>
      <c r="D1957" s="228">
        <v>480</v>
      </c>
      <c r="E1957" s="228">
        <v>6.48</v>
      </c>
      <c r="F1957" s="228">
        <v>6.1000000000000227</v>
      </c>
      <c r="G1957" s="228">
        <v>-0.23399999999999999</v>
      </c>
    </row>
    <row r="1958" spans="1:7">
      <c r="A1958" s="228" t="s">
        <v>2670</v>
      </c>
      <c r="B1958" s="228">
        <v>146</v>
      </c>
      <c r="C1958" s="228">
        <v>1.92</v>
      </c>
      <c r="D1958" s="228">
        <v>180</v>
      </c>
      <c r="E1958" s="228">
        <v>2.1</v>
      </c>
      <c r="F1958" s="228">
        <v>34</v>
      </c>
      <c r="G1958" s="228">
        <v>0.18000000000000016</v>
      </c>
    </row>
    <row r="1959" spans="1:7">
      <c r="A1959" s="228" t="s">
        <v>2671</v>
      </c>
      <c r="B1959" s="228">
        <v>333.2</v>
      </c>
      <c r="C1959" s="228">
        <v>4.910146000000001</v>
      </c>
      <c r="D1959" s="228">
        <v>324</v>
      </c>
      <c r="E1959" s="228">
        <v>3.96</v>
      </c>
      <c r="F1959" s="228">
        <v>-9.1999999999999886</v>
      </c>
      <c r="G1959" s="228">
        <v>-0.95014600000000105</v>
      </c>
    </row>
    <row r="1960" spans="1:7">
      <c r="A1960" s="228" t="s">
        <v>2672</v>
      </c>
      <c r="B1960" s="228">
        <v>246.9</v>
      </c>
      <c r="C1960" s="228">
        <v>3.51</v>
      </c>
      <c r="D1960" s="228">
        <v>480</v>
      </c>
      <c r="E1960" s="228">
        <v>6.48</v>
      </c>
      <c r="F1960" s="228">
        <v>233.1</v>
      </c>
      <c r="G1960" s="228">
        <v>2.9700000000000006</v>
      </c>
    </row>
    <row r="1961" spans="1:7">
      <c r="A1961" s="228" t="s">
        <v>2673</v>
      </c>
      <c r="B1961" s="228">
        <v>356.5</v>
      </c>
      <c r="C1961" s="228">
        <v>5.8600000000000012</v>
      </c>
      <c r="D1961" s="228">
        <v>480</v>
      </c>
      <c r="E1961" s="228">
        <v>6.48</v>
      </c>
      <c r="F1961" s="228">
        <v>123.5</v>
      </c>
      <c r="G1961" s="228">
        <v>0.61999999999999922</v>
      </c>
    </row>
    <row r="1962" spans="1:7">
      <c r="A1962" s="228" t="s">
        <v>2674</v>
      </c>
      <c r="B1962" s="228">
        <v>401.4</v>
      </c>
      <c r="C1962" s="228">
        <v>5.0724480000000005</v>
      </c>
      <c r="D1962" s="228">
        <v>480</v>
      </c>
      <c r="E1962" s="228">
        <v>6.48</v>
      </c>
      <c r="F1962" s="228">
        <v>78.600000000000023</v>
      </c>
      <c r="G1962" s="228">
        <v>1.4075519999999999</v>
      </c>
    </row>
    <row r="1963" spans="1:7">
      <c r="A1963" s="228" t="s">
        <v>2675</v>
      </c>
      <c r="B1963" s="228">
        <v>662.6</v>
      </c>
      <c r="C1963" s="228">
        <v>10.61</v>
      </c>
      <c r="D1963" s="228">
        <v>480</v>
      </c>
      <c r="E1963" s="228">
        <v>6.48</v>
      </c>
      <c r="F1963" s="228">
        <v>-182.60000000000002</v>
      </c>
      <c r="G1963" s="228">
        <v>-4.129999999999999</v>
      </c>
    </row>
    <row r="1964" spans="1:7">
      <c r="A1964" s="228" t="s">
        <v>2676</v>
      </c>
      <c r="B1964" s="228">
        <v>198</v>
      </c>
      <c r="C1964" s="228">
        <v>2.1636719999999996</v>
      </c>
      <c r="D1964" s="228">
        <v>324</v>
      </c>
      <c r="E1964" s="228">
        <v>3.96</v>
      </c>
      <c r="F1964" s="228">
        <v>126</v>
      </c>
      <c r="G1964" s="228">
        <v>1.7963280000000004</v>
      </c>
    </row>
    <row r="1965" spans="1:7">
      <c r="A1965" s="228" t="s">
        <v>2677</v>
      </c>
      <c r="B1965" s="228">
        <v>109</v>
      </c>
      <c r="C1965" s="228">
        <v>1.4425600000000001</v>
      </c>
      <c r="D1965" s="228">
        <v>120</v>
      </c>
      <c r="E1965" s="228">
        <v>1.4</v>
      </c>
      <c r="F1965" s="228">
        <v>11</v>
      </c>
      <c r="G1965" s="228">
        <v>-4.2560000000000153E-2</v>
      </c>
    </row>
    <row r="1966" spans="1:7">
      <c r="A1966" s="228" t="s">
        <v>2678</v>
      </c>
      <c r="B1966" s="228">
        <v>250.5</v>
      </c>
      <c r="C1966" s="228">
        <v>3.3299999999999992</v>
      </c>
      <c r="D1966" s="228">
        <v>324</v>
      </c>
      <c r="E1966" s="228">
        <v>3.96</v>
      </c>
      <c r="F1966" s="228">
        <v>73.5</v>
      </c>
      <c r="G1966" s="228">
        <v>0.63000000000000078</v>
      </c>
    </row>
    <row r="1967" spans="1:7">
      <c r="A1967" s="228" t="s">
        <v>2679</v>
      </c>
      <c r="B1967" s="228">
        <v>492.8</v>
      </c>
      <c r="C1967" s="228">
        <v>6.8603999999999994</v>
      </c>
      <c r="D1967" s="228">
        <v>480</v>
      </c>
      <c r="E1967" s="228">
        <v>6.48</v>
      </c>
      <c r="F1967" s="228">
        <v>-12.800000000000011</v>
      </c>
      <c r="G1967" s="228">
        <v>-0.38039999999999896</v>
      </c>
    </row>
    <row r="1968" spans="1:7">
      <c r="A1968" s="228" t="s">
        <v>2680</v>
      </c>
      <c r="B1968" s="228">
        <v>322.5</v>
      </c>
      <c r="C1968" s="228">
        <v>3.7294529999999999</v>
      </c>
      <c r="D1968" s="228">
        <v>324</v>
      </c>
      <c r="E1968" s="228">
        <v>3.96</v>
      </c>
      <c r="F1968" s="228">
        <v>1.5</v>
      </c>
      <c r="G1968" s="228">
        <v>0.23054700000000006</v>
      </c>
    </row>
    <row r="1969" spans="1:7">
      <c r="A1969" s="228" t="s">
        <v>2681</v>
      </c>
      <c r="B1969" s="228">
        <v>397.9</v>
      </c>
      <c r="C1969" s="228">
        <v>5.1832800000000008</v>
      </c>
      <c r="D1969" s="228">
        <v>480</v>
      </c>
      <c r="E1969" s="228">
        <v>6.48</v>
      </c>
      <c r="F1969" s="228">
        <v>82.100000000000023</v>
      </c>
      <c r="G1969" s="228">
        <v>1.2967199999999997</v>
      </c>
    </row>
    <row r="1970" spans="1:7">
      <c r="A1970" s="228" t="s">
        <v>2682</v>
      </c>
      <c r="B1970" s="228">
        <v>380.1</v>
      </c>
      <c r="C1970" s="228">
        <v>5.4472000000000005</v>
      </c>
      <c r="D1970" s="228">
        <v>480</v>
      </c>
      <c r="E1970" s="228">
        <v>6.48</v>
      </c>
      <c r="F1970" s="228">
        <v>99.899999999999977</v>
      </c>
      <c r="G1970" s="228">
        <v>1.0327999999999999</v>
      </c>
    </row>
    <row r="1971" spans="1:7">
      <c r="A1971" s="228" t="s">
        <v>2683</v>
      </c>
      <c r="B1971" s="228">
        <v>325.5</v>
      </c>
      <c r="C1971" s="228">
        <v>4.6296149999999994</v>
      </c>
      <c r="D1971" s="228">
        <v>324</v>
      </c>
      <c r="E1971" s="228">
        <v>3.96</v>
      </c>
      <c r="F1971" s="228">
        <v>-1.5</v>
      </c>
      <c r="G1971" s="228">
        <v>-0.66961499999999941</v>
      </c>
    </row>
    <row r="1972" spans="1:7">
      <c r="A1972" s="228" t="s">
        <v>2684</v>
      </c>
      <c r="B1972" s="228">
        <v>391.4</v>
      </c>
      <c r="C1972" s="228">
        <v>6.5944100000000017</v>
      </c>
      <c r="D1972" s="228">
        <v>320</v>
      </c>
      <c r="E1972" s="228">
        <v>4.32</v>
      </c>
      <c r="F1972" s="228">
        <v>-71.399999999999977</v>
      </c>
      <c r="G1972" s="228">
        <v>-2.2744100000000014</v>
      </c>
    </row>
    <row r="1973" spans="1:7">
      <c r="A1973" s="228" t="s">
        <v>2685</v>
      </c>
      <c r="B1973" s="228">
        <v>226.2</v>
      </c>
      <c r="C1973" s="228">
        <v>3.1599999999999997</v>
      </c>
      <c r="D1973" s="228">
        <v>120</v>
      </c>
      <c r="E1973" s="228">
        <v>1.4</v>
      </c>
      <c r="F1973" s="228">
        <v>-106.19999999999999</v>
      </c>
      <c r="G1973" s="228">
        <v>-1.7599999999999998</v>
      </c>
    </row>
    <row r="1974" spans="1:7">
      <c r="A1974" s="228" t="s">
        <v>2686</v>
      </c>
      <c r="B1974" s="228">
        <v>339.3</v>
      </c>
      <c r="C1974" s="228">
        <v>4.74</v>
      </c>
      <c r="D1974" s="228">
        <v>180</v>
      </c>
      <c r="E1974" s="228">
        <v>2.1</v>
      </c>
      <c r="F1974" s="228">
        <v>-159.30000000000001</v>
      </c>
      <c r="G1974" s="228">
        <v>-2.64</v>
      </c>
    </row>
    <row r="1975" spans="1:7">
      <c r="A1975" s="228" t="s">
        <v>2687</v>
      </c>
      <c r="B1975" s="228">
        <v>130.5</v>
      </c>
      <c r="C1975" s="228">
        <v>1.7200000000000002</v>
      </c>
      <c r="D1975" s="228">
        <v>120</v>
      </c>
      <c r="E1975" s="228">
        <v>1.4</v>
      </c>
      <c r="F1975" s="228">
        <v>-10.5</v>
      </c>
      <c r="G1975" s="228">
        <v>-0.32000000000000028</v>
      </c>
    </row>
    <row r="1976" spans="1:7">
      <c r="A1976" s="228" t="s">
        <v>2688</v>
      </c>
      <c r="B1976" s="228">
        <v>642</v>
      </c>
      <c r="C1976" s="228">
        <v>9.4060000000000006</v>
      </c>
      <c r="D1976" s="228">
        <v>480</v>
      </c>
      <c r="E1976" s="228">
        <v>6.48</v>
      </c>
      <c r="F1976" s="228">
        <v>-162</v>
      </c>
      <c r="G1976" s="228">
        <v>-2.9260000000000002</v>
      </c>
    </row>
    <row r="1977" spans="1:7">
      <c r="A1977" s="228" t="s">
        <v>2689</v>
      </c>
      <c r="B1977" s="228">
        <v>364</v>
      </c>
      <c r="C1977" s="228">
        <v>5.426000000000001</v>
      </c>
      <c r="D1977" s="228">
        <v>336</v>
      </c>
      <c r="E1977" s="228">
        <v>4.62</v>
      </c>
      <c r="F1977" s="228">
        <v>-28</v>
      </c>
      <c r="G1977" s="228">
        <v>-0.80600000000000094</v>
      </c>
    </row>
    <row r="1978" spans="1:7">
      <c r="A1978" s="228" t="s">
        <v>2690</v>
      </c>
      <c r="B1978" s="228">
        <v>127.5</v>
      </c>
      <c r="C1978" s="228">
        <v>1.68</v>
      </c>
      <c r="D1978" s="228">
        <v>120</v>
      </c>
      <c r="E1978" s="228">
        <v>1.4</v>
      </c>
      <c r="F1978" s="228">
        <v>-7.5</v>
      </c>
      <c r="G1978" s="228">
        <v>-0.28000000000000003</v>
      </c>
    </row>
    <row r="1979" spans="1:7">
      <c r="A1979" s="228" t="s">
        <v>2691</v>
      </c>
      <c r="B1979" s="228">
        <v>515.20000000000005</v>
      </c>
      <c r="C1979" s="228">
        <v>7.8900000000000006</v>
      </c>
      <c r="D1979" s="228">
        <v>336</v>
      </c>
      <c r="E1979" s="228">
        <v>4.62</v>
      </c>
      <c r="F1979" s="228">
        <v>-179.20000000000005</v>
      </c>
      <c r="G1979" s="228">
        <v>-3.2700000000000005</v>
      </c>
    </row>
    <row r="1980" spans="1:7">
      <c r="A1980" s="228" t="s">
        <v>2692</v>
      </c>
      <c r="B1980" s="228">
        <v>339.5</v>
      </c>
      <c r="C1980" s="228">
        <v>4.9700000000000006</v>
      </c>
      <c r="D1980" s="228">
        <v>480</v>
      </c>
      <c r="E1980" s="228">
        <v>6.48</v>
      </c>
      <c r="F1980" s="228">
        <v>140.5</v>
      </c>
      <c r="G1980" s="228">
        <v>1.5099999999999998</v>
      </c>
    </row>
    <row r="1981" spans="1:7">
      <c r="A1981" s="228" t="s">
        <v>2693</v>
      </c>
      <c r="B1981" s="228">
        <v>194</v>
      </c>
      <c r="C1981" s="228">
        <v>2.6140000000000003</v>
      </c>
      <c r="D1981" s="228">
        <v>180</v>
      </c>
      <c r="E1981" s="228">
        <v>2.1</v>
      </c>
      <c r="F1981" s="228">
        <v>-14</v>
      </c>
      <c r="G1981" s="228">
        <v>-0.51400000000000023</v>
      </c>
    </row>
    <row r="1982" spans="1:7">
      <c r="A1982" s="228" t="s">
        <v>2694</v>
      </c>
      <c r="B1982" s="228">
        <v>445.5</v>
      </c>
      <c r="C1982" s="228">
        <v>6.9298960000000012</v>
      </c>
      <c r="D1982" s="228">
        <v>336</v>
      </c>
      <c r="E1982" s="228">
        <v>4.62</v>
      </c>
      <c r="F1982" s="228">
        <v>-109.5</v>
      </c>
      <c r="G1982" s="228">
        <v>-2.3098960000000011</v>
      </c>
    </row>
    <row r="1983" spans="1:7">
      <c r="A1983" s="228" t="s">
        <v>2695</v>
      </c>
      <c r="B1983" s="228">
        <v>135</v>
      </c>
      <c r="C1983" s="228">
        <v>2.0099999999999998</v>
      </c>
      <c r="D1983" s="228">
        <v>180</v>
      </c>
      <c r="E1983" s="228">
        <v>2.1</v>
      </c>
      <c r="F1983" s="228">
        <v>45</v>
      </c>
      <c r="G1983" s="228">
        <v>9.0000000000000302E-2</v>
      </c>
    </row>
    <row r="1984" spans="1:7">
      <c r="A1984" s="228" t="s">
        <v>2696</v>
      </c>
      <c r="B1984" s="228">
        <v>295.5</v>
      </c>
      <c r="C1984" s="228">
        <v>4.3380000000000001</v>
      </c>
      <c r="D1984" s="228">
        <v>324</v>
      </c>
      <c r="E1984" s="228">
        <v>3.96</v>
      </c>
      <c r="F1984" s="228">
        <v>28.5</v>
      </c>
      <c r="G1984" s="228">
        <v>-0.37800000000000011</v>
      </c>
    </row>
    <row r="1985" spans="1:7">
      <c r="A1985" s="228" t="s">
        <v>2697</v>
      </c>
      <c r="B1985" s="228">
        <v>264.89999999999998</v>
      </c>
      <c r="C1985" s="228">
        <v>4.1199999999999992</v>
      </c>
      <c r="D1985" s="228">
        <v>180</v>
      </c>
      <c r="E1985" s="228">
        <v>2.1</v>
      </c>
      <c r="F1985" s="228">
        <v>-84.899999999999977</v>
      </c>
      <c r="G1985" s="228">
        <v>-2.0199999999999991</v>
      </c>
    </row>
    <row r="1986" spans="1:7">
      <c r="A1986" s="228" t="s">
        <v>2698</v>
      </c>
      <c r="B1986" s="228">
        <v>448.3</v>
      </c>
      <c r="C1986" s="228">
        <v>6.4205440000000005</v>
      </c>
      <c r="D1986" s="228">
        <v>480</v>
      </c>
      <c r="E1986" s="228">
        <v>6.48</v>
      </c>
      <c r="F1986" s="228">
        <v>31.699999999999989</v>
      </c>
      <c r="G1986" s="228">
        <v>5.9455999999999953E-2</v>
      </c>
    </row>
    <row r="1987" spans="1:7">
      <c r="A1987" s="228" t="s">
        <v>2699</v>
      </c>
      <c r="B1987" s="228">
        <v>247.5</v>
      </c>
      <c r="C1987" s="228">
        <v>3.1710720000000001</v>
      </c>
      <c r="D1987" s="228">
        <v>240</v>
      </c>
      <c r="E1987" s="228">
        <v>2.8</v>
      </c>
      <c r="F1987" s="228">
        <v>-7.5</v>
      </c>
      <c r="G1987" s="228">
        <v>-0.37107200000000029</v>
      </c>
    </row>
    <row r="1988" spans="1:7">
      <c r="A1988" s="228" t="s">
        <v>2700</v>
      </c>
      <c r="B1988" s="228">
        <v>348.9</v>
      </c>
      <c r="C1988" s="228">
        <v>5.0145600000000012</v>
      </c>
      <c r="D1988" s="228">
        <v>336</v>
      </c>
      <c r="E1988" s="228">
        <v>4.62</v>
      </c>
      <c r="F1988" s="228">
        <v>-12.899999999999977</v>
      </c>
      <c r="G1988" s="228">
        <v>-0.39456000000000113</v>
      </c>
    </row>
    <row r="1989" spans="1:7">
      <c r="A1989" s="228" t="s">
        <v>2701</v>
      </c>
      <c r="B1989" s="228">
        <v>650.9</v>
      </c>
      <c r="C1989" s="228">
        <v>10.586</v>
      </c>
      <c r="D1989" s="228">
        <v>480</v>
      </c>
      <c r="E1989" s="228">
        <v>6.48</v>
      </c>
      <c r="F1989" s="228">
        <v>-170.89999999999998</v>
      </c>
      <c r="G1989" s="228">
        <v>-4.1059999999999999</v>
      </c>
    </row>
    <row r="1990" spans="1:7">
      <c r="A1990" s="228" t="s">
        <v>2702</v>
      </c>
      <c r="B1990" s="228">
        <v>383.3</v>
      </c>
      <c r="C1990" s="228">
        <v>5.44</v>
      </c>
      <c r="D1990" s="228">
        <v>480</v>
      </c>
      <c r="E1990" s="228">
        <v>6.48</v>
      </c>
      <c r="F1990" s="228">
        <v>96.699999999999989</v>
      </c>
      <c r="G1990" s="228">
        <v>1.04</v>
      </c>
    </row>
    <row r="1991" spans="1:7">
      <c r="A1991" s="228" t="s">
        <v>2703</v>
      </c>
      <c r="B1991" s="228">
        <v>214.5</v>
      </c>
      <c r="C1991" s="228">
        <v>3.1199999999999997</v>
      </c>
      <c r="D1991" s="228">
        <v>336</v>
      </c>
      <c r="E1991" s="228">
        <v>4.62</v>
      </c>
      <c r="F1991" s="228">
        <v>121.5</v>
      </c>
      <c r="G1991" s="228">
        <v>1.5000000000000004</v>
      </c>
    </row>
    <row r="1992" spans="1:7">
      <c r="A1992" s="228" t="s">
        <v>2704</v>
      </c>
      <c r="B1992" s="228">
        <v>833</v>
      </c>
      <c r="C1992" s="228">
        <v>12.5288</v>
      </c>
      <c r="D1992" s="228">
        <v>480</v>
      </c>
      <c r="E1992" s="228">
        <v>6.48</v>
      </c>
      <c r="F1992" s="228">
        <v>-353</v>
      </c>
      <c r="G1992" s="228">
        <v>-6.0488</v>
      </c>
    </row>
    <row r="1993" spans="1:7">
      <c r="A1993" s="228" t="s">
        <v>2705</v>
      </c>
      <c r="B1993" s="228">
        <v>217</v>
      </c>
      <c r="C1993" s="228">
        <v>3.67</v>
      </c>
      <c r="D1993" s="228">
        <v>180</v>
      </c>
      <c r="E1993" s="228">
        <v>2.1</v>
      </c>
      <c r="F1993" s="228">
        <v>-37</v>
      </c>
      <c r="G1993" s="228">
        <v>-1.5699999999999998</v>
      </c>
    </row>
    <row r="1994" spans="1:7">
      <c r="A1994" s="228" t="s">
        <v>2706</v>
      </c>
      <c r="B1994" s="228">
        <v>161.5</v>
      </c>
      <c r="C1994" s="228">
        <v>2.38</v>
      </c>
      <c r="D1994" s="228">
        <v>180</v>
      </c>
      <c r="E1994" s="228">
        <v>2.1</v>
      </c>
      <c r="F1994" s="228">
        <v>18.5</v>
      </c>
      <c r="G1994" s="228">
        <v>-0.2799999999999998</v>
      </c>
    </row>
    <row r="1995" spans="1:7">
      <c r="A1995" s="228" t="s">
        <v>2707</v>
      </c>
      <c r="B1995" s="228">
        <v>389.5</v>
      </c>
      <c r="C1995" s="228">
        <v>5.8720000000000017</v>
      </c>
      <c r="D1995" s="228">
        <v>336</v>
      </c>
      <c r="E1995" s="228">
        <v>4.62</v>
      </c>
      <c r="F1995" s="228">
        <v>-53.5</v>
      </c>
      <c r="G1995" s="228">
        <v>-1.2520000000000016</v>
      </c>
    </row>
    <row r="1996" spans="1:7">
      <c r="A1996" s="228" t="s">
        <v>2708</v>
      </c>
      <c r="B1996" s="228">
        <v>206.1</v>
      </c>
      <c r="C1996" s="228">
        <v>3.7599999999999993</v>
      </c>
      <c r="D1996" s="228">
        <v>180</v>
      </c>
      <c r="E1996" s="228">
        <v>2.1</v>
      </c>
      <c r="F1996" s="228">
        <v>-26.099999999999994</v>
      </c>
      <c r="G1996" s="228">
        <v>-1.6599999999999993</v>
      </c>
    </row>
    <row r="1997" spans="1:7">
      <c r="A1997" s="228" t="s">
        <v>2709</v>
      </c>
      <c r="B1997" s="228">
        <v>180.5</v>
      </c>
      <c r="C1997" s="228">
        <v>2.79</v>
      </c>
      <c r="D1997" s="228">
        <v>480</v>
      </c>
      <c r="E1997" s="228">
        <v>6.48</v>
      </c>
      <c r="F1997" s="228">
        <v>299.5</v>
      </c>
      <c r="G1997" s="228">
        <v>3.6900000000000004</v>
      </c>
    </row>
    <row r="1998" spans="1:7">
      <c r="A1998" s="228" t="s">
        <v>2710</v>
      </c>
      <c r="B1998" s="228">
        <v>287.7</v>
      </c>
      <c r="C1998" s="228">
        <v>4.6240000000000006</v>
      </c>
      <c r="D1998" s="228">
        <v>180</v>
      </c>
      <c r="E1998" s="228">
        <v>2.1</v>
      </c>
      <c r="F1998" s="228">
        <v>-107.69999999999999</v>
      </c>
      <c r="G1998" s="228">
        <v>-2.5240000000000005</v>
      </c>
    </row>
    <row r="1999" spans="1:7">
      <c r="A1999" s="228" t="s">
        <v>2711</v>
      </c>
      <c r="B1999" s="228">
        <v>427</v>
      </c>
      <c r="C1999" s="228">
        <v>6.1365600000000011</v>
      </c>
      <c r="D1999" s="228">
        <v>336</v>
      </c>
      <c r="E1999" s="228">
        <v>4.62</v>
      </c>
      <c r="F1999" s="228">
        <v>-91</v>
      </c>
      <c r="G1999" s="228">
        <v>-1.516560000000001</v>
      </c>
    </row>
    <row r="2000" spans="1:7">
      <c r="A2000" s="228" t="s">
        <v>2712</v>
      </c>
      <c r="B2000" s="228">
        <v>323.2</v>
      </c>
      <c r="C2000" s="228">
        <v>5.3000000000000007</v>
      </c>
      <c r="D2000" s="228">
        <v>324</v>
      </c>
      <c r="E2000" s="228">
        <v>3.96</v>
      </c>
      <c r="F2000" s="228">
        <v>0.80000000000001137</v>
      </c>
      <c r="G2000" s="228">
        <v>-1.3400000000000007</v>
      </c>
    </row>
    <row r="2001" spans="1:7">
      <c r="A2001" s="228" t="s">
        <v>2713</v>
      </c>
      <c r="B2001" s="228">
        <v>346.6</v>
      </c>
      <c r="C2001" s="228">
        <v>5.2932800000000011</v>
      </c>
      <c r="D2001" s="228">
        <v>336</v>
      </c>
      <c r="E2001" s="228">
        <v>4.62</v>
      </c>
      <c r="F2001" s="228">
        <v>-10.600000000000023</v>
      </c>
      <c r="G2001" s="228">
        <v>-0.67328000000000099</v>
      </c>
    </row>
    <row r="2002" spans="1:7">
      <c r="A2002" s="228" t="s">
        <v>2714</v>
      </c>
      <c r="B2002" s="228">
        <v>135</v>
      </c>
      <c r="C2002" s="228">
        <v>1.8215549999999996</v>
      </c>
      <c r="D2002" s="228">
        <v>180</v>
      </c>
      <c r="E2002" s="228">
        <v>2.1</v>
      </c>
      <c r="F2002" s="228">
        <v>45</v>
      </c>
      <c r="G2002" s="228">
        <v>0.2784450000000005</v>
      </c>
    </row>
    <row r="2003" spans="1:7">
      <c r="A2003" s="228" t="s">
        <v>2715</v>
      </c>
      <c r="B2003" s="228">
        <v>256.7</v>
      </c>
      <c r="C2003" s="228">
        <v>4.12</v>
      </c>
      <c r="D2003" s="228">
        <v>180</v>
      </c>
      <c r="E2003" s="228">
        <v>2.1</v>
      </c>
      <c r="F2003" s="228">
        <v>-76.699999999999989</v>
      </c>
      <c r="G2003" s="228">
        <v>-2.02</v>
      </c>
    </row>
    <row r="2004" spans="1:7">
      <c r="A2004" s="228" t="s">
        <v>2716</v>
      </c>
      <c r="B2004" s="228">
        <v>662.3</v>
      </c>
      <c r="C2004" s="228">
        <v>10.87528</v>
      </c>
      <c r="D2004" s="228">
        <v>480</v>
      </c>
      <c r="E2004" s="228">
        <v>6.48</v>
      </c>
      <c r="F2004" s="228">
        <v>-182.29999999999995</v>
      </c>
      <c r="G2004" s="228">
        <v>-4.3952799999999996</v>
      </c>
    </row>
    <row r="2005" spans="1:7">
      <c r="A2005" s="228" t="s">
        <v>2717</v>
      </c>
      <c r="B2005" s="228">
        <v>448.2</v>
      </c>
      <c r="C2005" s="228">
        <v>6.7572050000000008</v>
      </c>
      <c r="D2005" s="228">
        <v>480</v>
      </c>
      <c r="E2005" s="228">
        <v>6.48</v>
      </c>
      <c r="F2005" s="228">
        <v>31.800000000000011</v>
      </c>
      <c r="G2005" s="228">
        <v>-0.27720500000000037</v>
      </c>
    </row>
    <row r="2006" spans="1:7">
      <c r="A2006" s="228" t="s">
        <v>2718</v>
      </c>
      <c r="B2006" s="228">
        <v>628.1</v>
      </c>
      <c r="C2006" s="228">
        <v>10.024353999999999</v>
      </c>
      <c r="D2006" s="228">
        <v>480</v>
      </c>
      <c r="E2006" s="228">
        <v>6.48</v>
      </c>
      <c r="F2006" s="228">
        <v>-148.10000000000002</v>
      </c>
      <c r="G2006" s="228">
        <v>-3.5443539999999985</v>
      </c>
    </row>
    <row r="2007" spans="1:7">
      <c r="A2007" s="228" t="s">
        <v>2719</v>
      </c>
      <c r="B2007" s="228">
        <v>94.5</v>
      </c>
      <c r="C2007" s="228">
        <v>0.79207499999999997</v>
      </c>
      <c r="D2007" s="228">
        <v>180</v>
      </c>
      <c r="E2007" s="228">
        <v>2.1</v>
      </c>
      <c r="F2007" s="228">
        <v>85.5</v>
      </c>
      <c r="G2007" s="228">
        <v>1.307925</v>
      </c>
    </row>
    <row r="2008" spans="1:7">
      <c r="A2008" s="228" t="s">
        <v>2720</v>
      </c>
      <c r="B2008" s="228">
        <v>316.5</v>
      </c>
      <c r="C2008" s="228">
        <v>4.1496149999999998</v>
      </c>
      <c r="D2008" s="228">
        <v>324</v>
      </c>
      <c r="E2008" s="228">
        <v>3.96</v>
      </c>
      <c r="F2008" s="228">
        <v>7.5</v>
      </c>
      <c r="G2008" s="228">
        <v>-0.18961499999999987</v>
      </c>
    </row>
    <row r="2009" spans="1:7">
      <c r="A2009" s="228" t="s">
        <v>2721</v>
      </c>
      <c r="B2009" s="228">
        <v>238.5</v>
      </c>
      <c r="C2009" s="228">
        <v>4.3296150000000004</v>
      </c>
      <c r="D2009" s="228">
        <v>324</v>
      </c>
      <c r="E2009" s="228">
        <v>3.96</v>
      </c>
      <c r="F2009" s="228">
        <v>85.5</v>
      </c>
      <c r="G2009" s="228">
        <v>-0.36961500000000047</v>
      </c>
    </row>
    <row r="2010" spans="1:7">
      <c r="A2010" s="228" t="s">
        <v>2722</v>
      </c>
      <c r="B2010" s="228">
        <v>430.4</v>
      </c>
      <c r="C2010" s="228">
        <v>6.9596150000000012</v>
      </c>
      <c r="D2010" s="228">
        <v>480</v>
      </c>
      <c r="E2010" s="228">
        <v>6.48</v>
      </c>
      <c r="F2010" s="228">
        <v>49.600000000000023</v>
      </c>
      <c r="G2010" s="228">
        <v>-0.47961500000000079</v>
      </c>
    </row>
    <row r="2011" spans="1:7">
      <c r="A2011" s="228" t="s">
        <v>2723</v>
      </c>
      <c r="B2011" s="228">
        <v>454.1</v>
      </c>
      <c r="C2011" s="228">
        <v>7.2432800000000013</v>
      </c>
      <c r="D2011" s="228">
        <v>480</v>
      </c>
      <c r="E2011" s="228">
        <v>6.48</v>
      </c>
      <c r="F2011" s="228">
        <v>25.899999999999977</v>
      </c>
      <c r="G2011" s="228">
        <v>-0.76328000000000085</v>
      </c>
    </row>
    <row r="2012" spans="1:7">
      <c r="A2012" s="228" t="s">
        <v>2724</v>
      </c>
      <c r="B2012" s="228">
        <v>295.5</v>
      </c>
      <c r="C2012" s="228">
        <v>4.2720000000000002</v>
      </c>
      <c r="D2012" s="228">
        <v>480</v>
      </c>
      <c r="E2012" s="228">
        <v>6.48</v>
      </c>
      <c r="F2012" s="228">
        <v>184.5</v>
      </c>
      <c r="G2012" s="228">
        <v>2.2080000000000002</v>
      </c>
    </row>
    <row r="2013" spans="1:7">
      <c r="A2013" s="228" t="s">
        <v>2725</v>
      </c>
      <c r="B2013" s="228">
        <v>201.3</v>
      </c>
      <c r="C2013" s="228">
        <v>3.1220000000000008</v>
      </c>
      <c r="D2013" s="228">
        <v>216</v>
      </c>
      <c r="E2013" s="228">
        <v>2.64</v>
      </c>
      <c r="F2013" s="228">
        <v>14.699999999999989</v>
      </c>
      <c r="G2013" s="228">
        <v>-0.48200000000000065</v>
      </c>
    </row>
    <row r="2014" spans="1:7">
      <c r="A2014" s="228" t="s">
        <v>2726</v>
      </c>
      <c r="B2014" s="228">
        <v>572</v>
      </c>
      <c r="C2014" s="228">
        <v>9.2260000000000009</v>
      </c>
      <c r="D2014" s="228">
        <v>480</v>
      </c>
      <c r="E2014" s="228">
        <v>6.48</v>
      </c>
      <c r="F2014" s="228">
        <v>-92</v>
      </c>
      <c r="G2014" s="228">
        <v>-2.7460000000000004</v>
      </c>
    </row>
    <row r="2015" spans="1:7">
      <c r="A2015" s="228" t="s">
        <v>2727</v>
      </c>
      <c r="B2015" s="228">
        <v>423.3</v>
      </c>
      <c r="C2015" s="228">
        <v>6.2799999999999994</v>
      </c>
      <c r="D2015" s="228">
        <v>480</v>
      </c>
      <c r="E2015" s="228">
        <v>6.48</v>
      </c>
      <c r="F2015" s="228">
        <v>56.699999999999989</v>
      </c>
      <c r="G2015" s="228">
        <v>0.20000000000000107</v>
      </c>
    </row>
    <row r="2016" spans="1:7">
      <c r="A2016" s="228" t="s">
        <v>2728</v>
      </c>
      <c r="B2016" s="228">
        <v>225.9</v>
      </c>
      <c r="C2016" s="228">
        <v>4.1099999999999994</v>
      </c>
      <c r="D2016" s="228">
        <v>324</v>
      </c>
      <c r="E2016" s="228">
        <v>3.96</v>
      </c>
      <c r="F2016" s="228">
        <v>98.1</v>
      </c>
      <c r="G2016" s="228">
        <v>-0.14999999999999947</v>
      </c>
    </row>
    <row r="2017" spans="1:7">
      <c r="A2017" s="228" t="s">
        <v>2729</v>
      </c>
      <c r="B2017" s="228">
        <v>246.5</v>
      </c>
      <c r="C2017" s="228">
        <v>3.3068000000000008</v>
      </c>
      <c r="D2017" s="228">
        <v>324</v>
      </c>
      <c r="E2017" s="228">
        <v>3.96</v>
      </c>
      <c r="F2017" s="228">
        <v>77.5</v>
      </c>
      <c r="G2017" s="228">
        <v>0.65319999999999911</v>
      </c>
    </row>
    <row r="2018" spans="1:7">
      <c r="A2018" s="228" t="s">
        <v>2730</v>
      </c>
      <c r="B2018" s="228">
        <v>226.2</v>
      </c>
      <c r="C2018" s="228">
        <v>3.370000000000001</v>
      </c>
      <c r="D2018" s="228">
        <v>180</v>
      </c>
      <c r="E2018" s="228">
        <v>2.1</v>
      </c>
      <c r="F2018" s="228">
        <v>-46.199999999999989</v>
      </c>
      <c r="G2018" s="228">
        <v>-1.2700000000000009</v>
      </c>
    </row>
    <row r="2019" spans="1:7">
      <c r="A2019" s="228" t="s">
        <v>2731</v>
      </c>
      <c r="B2019" s="228">
        <v>258.8</v>
      </c>
      <c r="C2019" s="228">
        <v>3.9699999999999998</v>
      </c>
      <c r="D2019" s="228">
        <v>336</v>
      </c>
      <c r="E2019" s="228">
        <v>4.62</v>
      </c>
      <c r="F2019" s="228">
        <v>77.199999999999989</v>
      </c>
      <c r="G2019" s="228">
        <v>0.65000000000000036</v>
      </c>
    </row>
    <row r="2020" spans="1:7">
      <c r="A2020" s="228" t="s">
        <v>2732</v>
      </c>
      <c r="B2020" s="228">
        <v>262.5</v>
      </c>
      <c r="C2020" s="228">
        <v>3.5399999999999991</v>
      </c>
      <c r="D2020" s="228">
        <v>324</v>
      </c>
      <c r="E2020" s="228">
        <v>3.96</v>
      </c>
      <c r="F2020" s="228">
        <v>61.5</v>
      </c>
      <c r="G2020" s="228">
        <v>0.42000000000000082</v>
      </c>
    </row>
    <row r="2021" spans="1:7">
      <c r="A2021" s="228" t="s">
        <v>2733</v>
      </c>
      <c r="B2021" s="228">
        <v>239.5</v>
      </c>
      <c r="C2021" s="228">
        <v>3.3620000000000001</v>
      </c>
      <c r="D2021" s="228">
        <v>320</v>
      </c>
      <c r="E2021" s="228">
        <v>4.32</v>
      </c>
      <c r="F2021" s="228">
        <v>80.5</v>
      </c>
      <c r="G2021" s="228">
        <v>0.95800000000000018</v>
      </c>
    </row>
    <row r="2022" spans="1:7">
      <c r="A2022" s="228" t="s">
        <v>2734</v>
      </c>
      <c r="B2022" s="228">
        <v>249.3</v>
      </c>
      <c r="C2022" s="228">
        <v>4.0200000000000005</v>
      </c>
      <c r="D2022" s="228">
        <v>180</v>
      </c>
      <c r="E2022" s="228">
        <v>2.1</v>
      </c>
      <c r="F2022" s="228">
        <v>-69.300000000000011</v>
      </c>
      <c r="G2022" s="228">
        <v>-1.9200000000000004</v>
      </c>
    </row>
    <row r="2023" spans="1:7">
      <c r="A2023" s="228" t="s">
        <v>2735</v>
      </c>
      <c r="B2023" s="228">
        <v>291.8</v>
      </c>
      <c r="C2023" s="228">
        <v>3.7371849999999993</v>
      </c>
      <c r="D2023" s="228">
        <v>324</v>
      </c>
      <c r="E2023" s="228">
        <v>3.96</v>
      </c>
      <c r="F2023" s="228">
        <v>32.199999999999989</v>
      </c>
      <c r="G2023" s="228">
        <v>0.22281500000000065</v>
      </c>
    </row>
    <row r="2024" spans="1:7">
      <c r="A2024" s="228" t="s">
        <v>2736</v>
      </c>
      <c r="B2024" s="228">
        <v>185</v>
      </c>
      <c r="C2024" s="228">
        <v>3.3900000000000006</v>
      </c>
      <c r="D2024" s="228">
        <v>216</v>
      </c>
      <c r="E2024" s="228">
        <v>2.64</v>
      </c>
      <c r="F2024" s="228">
        <v>31</v>
      </c>
      <c r="G2024" s="228">
        <v>-0.75000000000000044</v>
      </c>
    </row>
    <row r="2025" spans="1:7">
      <c r="A2025" s="228" t="s">
        <v>2737</v>
      </c>
      <c r="B2025" s="228">
        <v>324.5</v>
      </c>
      <c r="C2025" s="228">
        <v>5.7996150000000011</v>
      </c>
      <c r="D2025" s="228">
        <v>324</v>
      </c>
      <c r="E2025" s="228">
        <v>3.96</v>
      </c>
      <c r="F2025" s="228">
        <v>-0.5</v>
      </c>
      <c r="G2025" s="228">
        <v>-1.8396150000000011</v>
      </c>
    </row>
    <row r="2026" spans="1:7">
      <c r="A2026" s="228" t="s">
        <v>2738</v>
      </c>
      <c r="B2026" s="228">
        <v>261.7</v>
      </c>
      <c r="C2026" s="228">
        <v>4.3164100000000012</v>
      </c>
      <c r="D2026" s="228">
        <v>216</v>
      </c>
      <c r="E2026" s="228">
        <v>2.64</v>
      </c>
      <c r="F2026" s="228">
        <v>-45.699999999999989</v>
      </c>
      <c r="G2026" s="228">
        <v>-1.6764100000000011</v>
      </c>
    </row>
    <row r="2027" spans="1:7">
      <c r="A2027" s="228" t="s">
        <v>2739</v>
      </c>
      <c r="B2027" s="228">
        <v>451.5</v>
      </c>
      <c r="C2027" s="228">
        <v>6.8152050000000006</v>
      </c>
      <c r="D2027" s="228">
        <v>336</v>
      </c>
      <c r="E2027" s="228">
        <v>4.62</v>
      </c>
      <c r="F2027" s="228">
        <v>-115.5</v>
      </c>
      <c r="G2027" s="228">
        <v>-2.1952050000000005</v>
      </c>
    </row>
    <row r="2028" spans="1:7">
      <c r="A2028" s="228" t="s">
        <v>2740</v>
      </c>
      <c r="B2028" s="228">
        <v>336</v>
      </c>
      <c r="C2028" s="228">
        <v>5.251615000000001</v>
      </c>
      <c r="D2028" s="228">
        <v>480</v>
      </c>
      <c r="E2028" s="228">
        <v>6.48</v>
      </c>
      <c r="F2028" s="228">
        <v>144</v>
      </c>
      <c r="G2028" s="228">
        <v>1.2283849999999994</v>
      </c>
    </row>
    <row r="2029" spans="1:7">
      <c r="A2029" s="228" t="s">
        <v>2741</v>
      </c>
      <c r="B2029" s="228">
        <v>372.7</v>
      </c>
      <c r="C2029" s="228">
        <v>5.6232050000000005</v>
      </c>
      <c r="D2029" s="228">
        <v>324</v>
      </c>
      <c r="E2029" s="228">
        <v>3.96</v>
      </c>
      <c r="F2029" s="228">
        <v>-48.699999999999989</v>
      </c>
      <c r="G2029" s="228">
        <v>-1.6632050000000005</v>
      </c>
    </row>
    <row r="2030" spans="1:7">
      <c r="A2030" s="228" t="s">
        <v>2742</v>
      </c>
      <c r="B2030" s="228">
        <v>291.89999999999998</v>
      </c>
      <c r="C2030" s="228">
        <v>5.0664100000000012</v>
      </c>
      <c r="D2030" s="228">
        <v>324</v>
      </c>
      <c r="E2030" s="228">
        <v>3.96</v>
      </c>
      <c r="F2030" s="228">
        <v>32.100000000000023</v>
      </c>
      <c r="G2030" s="228">
        <v>-1.1064100000000012</v>
      </c>
    </row>
    <row r="2031" spans="1:7">
      <c r="A2031" s="228" t="s">
        <v>2743</v>
      </c>
      <c r="B2031" s="228">
        <v>271.5</v>
      </c>
      <c r="C2031" s="228">
        <v>3.7896149999999991</v>
      </c>
      <c r="D2031" s="228">
        <v>324</v>
      </c>
      <c r="E2031" s="228">
        <v>3.96</v>
      </c>
      <c r="F2031" s="228">
        <v>52.5</v>
      </c>
      <c r="G2031" s="228">
        <v>0.1703850000000009</v>
      </c>
    </row>
    <row r="2032" spans="1:7">
      <c r="A2032" s="228" t="s">
        <v>2744</v>
      </c>
      <c r="B2032" s="228">
        <v>271.5</v>
      </c>
      <c r="C2032" s="228">
        <v>3.7896149999999991</v>
      </c>
      <c r="D2032" s="228">
        <v>324</v>
      </c>
      <c r="E2032" s="228">
        <v>3.96</v>
      </c>
      <c r="F2032" s="228">
        <v>52.5</v>
      </c>
      <c r="G2032" s="228">
        <v>0.1703850000000009</v>
      </c>
    </row>
    <row r="2033" spans="1:7">
      <c r="A2033" s="228" t="s">
        <v>2745</v>
      </c>
      <c r="B2033" s="228">
        <v>217.5</v>
      </c>
      <c r="C2033" s="228">
        <v>3.1799999999999993</v>
      </c>
      <c r="D2033" s="228">
        <v>324</v>
      </c>
      <c r="E2033" s="228">
        <v>3.96</v>
      </c>
      <c r="F2033" s="228">
        <v>106.5</v>
      </c>
      <c r="G2033" s="228">
        <v>0.78000000000000069</v>
      </c>
    </row>
    <row r="2034" spans="1:7">
      <c r="A2034" s="228" t="s">
        <v>2746</v>
      </c>
      <c r="B2034" s="228">
        <v>426.7</v>
      </c>
      <c r="C2034" s="228">
        <v>6.02</v>
      </c>
      <c r="D2034" s="228">
        <v>480</v>
      </c>
      <c r="E2034" s="228">
        <v>6.48</v>
      </c>
      <c r="F2034" s="228">
        <v>53.300000000000011</v>
      </c>
      <c r="G2034" s="228">
        <v>0.46000000000000085</v>
      </c>
    </row>
    <row r="2035" spans="1:7">
      <c r="A2035" s="228" t="s">
        <v>2747</v>
      </c>
      <c r="B2035" s="228">
        <v>375</v>
      </c>
      <c r="C2035" s="228">
        <v>5.8040000000000003</v>
      </c>
      <c r="D2035" s="228">
        <v>336</v>
      </c>
      <c r="E2035" s="228">
        <v>4.62</v>
      </c>
      <c r="F2035" s="228">
        <v>-39</v>
      </c>
      <c r="G2035" s="228">
        <v>-1.1840000000000002</v>
      </c>
    </row>
    <row r="2036" spans="1:7">
      <c r="A2036" s="228" t="s">
        <v>663</v>
      </c>
      <c r="B2036" s="228">
        <v>367.3</v>
      </c>
      <c r="C2036" s="228">
        <v>5.4300000000000006</v>
      </c>
      <c r="D2036" s="228">
        <v>336</v>
      </c>
      <c r="E2036" s="228">
        <v>4.62</v>
      </c>
      <c r="F2036" s="228">
        <v>-31.300000000000011</v>
      </c>
      <c r="G2036" s="228">
        <v>-0.8100000000000005</v>
      </c>
    </row>
    <row r="2037" spans="1:7">
      <c r="A2037" s="228" t="s">
        <v>2748</v>
      </c>
      <c r="B2037" s="228">
        <v>317.89999999999998</v>
      </c>
      <c r="C2037" s="228">
        <v>5.5620000000000003</v>
      </c>
      <c r="D2037" s="228">
        <v>480</v>
      </c>
      <c r="E2037" s="228">
        <v>6.48</v>
      </c>
      <c r="F2037" s="228">
        <v>162.10000000000002</v>
      </c>
      <c r="G2037" s="228">
        <v>0.91800000000000015</v>
      </c>
    </row>
    <row r="2038" spans="1:7">
      <c r="A2038" s="228" t="s">
        <v>2749</v>
      </c>
      <c r="B2038" s="228">
        <v>283.10000000000002</v>
      </c>
      <c r="C2038" s="228">
        <v>4.4000000000000004</v>
      </c>
      <c r="D2038" s="228">
        <v>324</v>
      </c>
      <c r="E2038" s="228">
        <v>3.96</v>
      </c>
      <c r="F2038" s="228">
        <v>40.899999999999977</v>
      </c>
      <c r="G2038" s="228">
        <v>-0.44000000000000039</v>
      </c>
    </row>
    <row r="2039" spans="1:7">
      <c r="A2039" s="228" t="s">
        <v>2750</v>
      </c>
      <c r="B2039" s="228">
        <v>124</v>
      </c>
      <c r="C2039" s="228">
        <v>1.9</v>
      </c>
      <c r="D2039" s="228">
        <v>120</v>
      </c>
      <c r="E2039" s="228">
        <v>1.4</v>
      </c>
      <c r="F2039" s="228">
        <v>-4</v>
      </c>
      <c r="G2039" s="228">
        <v>-0.5</v>
      </c>
    </row>
    <row r="2040" spans="1:7">
      <c r="A2040" s="228" t="s">
        <v>2751</v>
      </c>
      <c r="B2040" s="228">
        <v>294.3</v>
      </c>
      <c r="C2040" s="228">
        <v>5.278271000000001</v>
      </c>
      <c r="D2040" s="228">
        <v>324</v>
      </c>
      <c r="E2040" s="228">
        <v>3.96</v>
      </c>
      <c r="F2040" s="228">
        <v>29.699999999999989</v>
      </c>
      <c r="G2040" s="228">
        <v>-1.3182710000000011</v>
      </c>
    </row>
    <row r="2041" spans="1:7">
      <c r="A2041" s="228" t="s">
        <v>2752</v>
      </c>
      <c r="B2041" s="228">
        <v>154</v>
      </c>
      <c r="C2041" s="228">
        <v>1.9100000000000001</v>
      </c>
      <c r="D2041" s="228">
        <v>180</v>
      </c>
      <c r="E2041" s="228">
        <v>2.1</v>
      </c>
      <c r="F2041" s="228">
        <v>26</v>
      </c>
      <c r="G2041" s="228">
        <v>0.18999999999999995</v>
      </c>
    </row>
    <row r="2042" spans="1:7">
      <c r="A2042" s="228" t="s">
        <v>2753</v>
      </c>
      <c r="B2042" s="228">
        <v>229.6</v>
      </c>
      <c r="C2042" s="228">
        <v>3.3183999999999996</v>
      </c>
      <c r="D2042" s="228">
        <v>324</v>
      </c>
      <c r="E2042" s="228">
        <v>3.96</v>
      </c>
      <c r="F2042" s="228">
        <v>94.4</v>
      </c>
      <c r="G2042" s="228">
        <v>0.64160000000000039</v>
      </c>
    </row>
    <row r="2043" spans="1:7">
      <c r="A2043" s="228" t="s">
        <v>2754</v>
      </c>
      <c r="B2043" s="228">
        <v>230</v>
      </c>
      <c r="C2043" s="228">
        <v>1.77616</v>
      </c>
      <c r="D2043" s="228">
        <v>180</v>
      </c>
      <c r="E2043" s="228">
        <v>2.1</v>
      </c>
      <c r="F2043" s="228">
        <v>-50</v>
      </c>
      <c r="G2043" s="228">
        <v>0.32384000000000013</v>
      </c>
    </row>
    <row r="2044" spans="1:7">
      <c r="A2044" s="228" t="s">
        <v>2755</v>
      </c>
      <c r="B2044" s="228">
        <v>147.30000000000001</v>
      </c>
      <c r="C2044" s="228">
        <v>2.34</v>
      </c>
      <c r="D2044" s="228">
        <v>180</v>
      </c>
      <c r="E2044" s="228">
        <v>2.1</v>
      </c>
      <c r="F2044" s="228">
        <v>32.699999999999989</v>
      </c>
      <c r="G2044" s="228">
        <v>-0.23999999999999977</v>
      </c>
    </row>
    <row r="2045" spans="1:7">
      <c r="A2045" s="228" t="s">
        <v>2756</v>
      </c>
      <c r="B2045" s="228">
        <v>135</v>
      </c>
      <c r="C2045" s="228">
        <v>2.0099999999999998</v>
      </c>
      <c r="D2045" s="228">
        <v>180</v>
      </c>
      <c r="E2045" s="228">
        <v>2.1</v>
      </c>
      <c r="F2045" s="228">
        <v>45</v>
      </c>
      <c r="G2045" s="228">
        <v>9.0000000000000302E-2</v>
      </c>
    </row>
    <row r="2046" spans="1:7">
      <c r="A2046" s="228" t="s">
        <v>2757</v>
      </c>
      <c r="B2046" s="228">
        <v>495</v>
      </c>
      <c r="C2046" s="228">
        <v>8.1552799999999994</v>
      </c>
      <c r="D2046" s="228">
        <v>480</v>
      </c>
      <c r="E2046" s="228">
        <v>6.48</v>
      </c>
      <c r="F2046" s="228">
        <v>-15</v>
      </c>
      <c r="G2046" s="228">
        <v>-1.675279999999999</v>
      </c>
    </row>
    <row r="2047" spans="1:7">
      <c r="A2047" s="228" t="s">
        <v>2758</v>
      </c>
      <c r="B2047" s="228">
        <v>298.2</v>
      </c>
      <c r="C2047" s="228">
        <v>4.5520000000000005</v>
      </c>
      <c r="D2047" s="228">
        <v>336</v>
      </c>
      <c r="E2047" s="228">
        <v>4.62</v>
      </c>
      <c r="F2047" s="228">
        <v>37.800000000000011</v>
      </c>
      <c r="G2047" s="228">
        <v>6.7999999999999616E-2</v>
      </c>
    </row>
    <row r="2048" spans="1:7">
      <c r="A2048" s="228" t="s">
        <v>2759</v>
      </c>
      <c r="B2048" s="228">
        <v>251.5</v>
      </c>
      <c r="C2048" s="228">
        <v>3.7399999999999993</v>
      </c>
      <c r="D2048" s="228">
        <v>324</v>
      </c>
      <c r="E2048" s="228">
        <v>3.96</v>
      </c>
      <c r="F2048" s="228">
        <v>72.5</v>
      </c>
      <c r="G2048" s="228">
        <v>0.22000000000000064</v>
      </c>
    </row>
    <row r="2049" spans="1:7">
      <c r="A2049" s="228" t="s">
        <v>2760</v>
      </c>
      <c r="B2049" s="228">
        <v>423.3</v>
      </c>
      <c r="C2049" s="228">
        <v>6.3145600000000002</v>
      </c>
      <c r="D2049" s="228">
        <v>336</v>
      </c>
      <c r="E2049" s="228">
        <v>4.62</v>
      </c>
      <c r="F2049" s="228">
        <v>-87.300000000000011</v>
      </c>
      <c r="G2049" s="228">
        <v>-1.6945600000000001</v>
      </c>
    </row>
    <row r="2050" spans="1:7">
      <c r="A2050" s="228" t="s">
        <v>2761</v>
      </c>
      <c r="B2050" s="228">
        <v>224.3</v>
      </c>
      <c r="C2050" s="228">
        <v>4.4400000000000004</v>
      </c>
      <c r="D2050" s="228">
        <v>324</v>
      </c>
      <c r="E2050" s="228">
        <v>3.96</v>
      </c>
      <c r="F2050" s="228">
        <v>99.699999999999989</v>
      </c>
      <c r="G2050" s="228">
        <v>-0.48000000000000043</v>
      </c>
    </row>
    <row r="2051" spans="1:7">
      <c r="A2051" s="228" t="s">
        <v>2762</v>
      </c>
      <c r="B2051" s="228">
        <v>262.5</v>
      </c>
      <c r="C2051" s="228">
        <v>4.0116149999999999</v>
      </c>
      <c r="D2051" s="228">
        <v>324</v>
      </c>
      <c r="E2051" s="228">
        <v>3.96</v>
      </c>
      <c r="F2051" s="228">
        <v>61.5</v>
      </c>
      <c r="G2051" s="228">
        <v>-5.1614999999999966E-2</v>
      </c>
    </row>
    <row r="2052" spans="1:7">
      <c r="A2052" s="228" t="s">
        <v>2763</v>
      </c>
      <c r="B2052" s="228">
        <v>147.6</v>
      </c>
      <c r="C2052" s="228">
        <v>2.2199999999999998</v>
      </c>
      <c r="D2052" s="228">
        <v>216</v>
      </c>
      <c r="E2052" s="228">
        <v>2.64</v>
      </c>
      <c r="F2052" s="228">
        <v>68.400000000000006</v>
      </c>
      <c r="G2052" s="228">
        <v>0.42000000000000037</v>
      </c>
    </row>
    <row r="2053" spans="1:7">
      <c r="A2053" s="228" t="s">
        <v>2764</v>
      </c>
      <c r="B2053" s="228">
        <v>285.39999999999998</v>
      </c>
      <c r="C2053" s="228">
        <v>4.9700000000000006</v>
      </c>
      <c r="D2053" s="228">
        <v>324</v>
      </c>
      <c r="E2053" s="228">
        <v>3.96</v>
      </c>
      <c r="F2053" s="228">
        <v>38.600000000000023</v>
      </c>
      <c r="G2053" s="228">
        <v>-1.0100000000000007</v>
      </c>
    </row>
    <row r="2054" spans="1:7">
      <c r="A2054" s="228" t="s">
        <v>2765</v>
      </c>
      <c r="B2054" s="228">
        <v>150</v>
      </c>
      <c r="C2054" s="228">
        <v>2</v>
      </c>
      <c r="D2054" s="228">
        <v>180</v>
      </c>
      <c r="E2054" s="228">
        <v>2.1</v>
      </c>
      <c r="F2054" s="228">
        <v>30</v>
      </c>
      <c r="G2054" s="228">
        <v>0.10000000000000009</v>
      </c>
    </row>
    <row r="2055" spans="1:7">
      <c r="A2055" s="228" t="s">
        <v>2766</v>
      </c>
      <c r="B2055" s="228">
        <v>338.4</v>
      </c>
      <c r="C2055" s="228">
        <v>6.1112800000000007</v>
      </c>
      <c r="D2055" s="228">
        <v>336</v>
      </c>
      <c r="E2055" s="228">
        <v>4.62</v>
      </c>
      <c r="F2055" s="228">
        <v>-2.3999999999999773</v>
      </c>
      <c r="G2055" s="228">
        <v>-1.4912800000000006</v>
      </c>
    </row>
    <row r="2056" spans="1:7">
      <c r="A2056" s="228" t="s">
        <v>2767</v>
      </c>
      <c r="B2056" s="228">
        <v>317.5</v>
      </c>
      <c r="C2056" s="228">
        <v>4.9820000000000002</v>
      </c>
      <c r="D2056" s="228">
        <v>480</v>
      </c>
      <c r="E2056" s="228">
        <v>6.48</v>
      </c>
      <c r="F2056" s="228">
        <v>162.5</v>
      </c>
      <c r="G2056" s="228">
        <v>1.4980000000000002</v>
      </c>
    </row>
    <row r="2057" spans="1:7">
      <c r="A2057" s="228" t="s">
        <v>2768</v>
      </c>
      <c r="B2057" s="228">
        <v>302.5</v>
      </c>
      <c r="C2057" s="228">
        <v>4.5492799999999995</v>
      </c>
      <c r="D2057" s="228">
        <v>324</v>
      </c>
      <c r="E2057" s="228">
        <v>3.96</v>
      </c>
      <c r="F2057" s="228">
        <v>21.5</v>
      </c>
      <c r="G2057" s="228">
        <v>-0.58927999999999958</v>
      </c>
    </row>
    <row r="2058" spans="1:7">
      <c r="A2058" s="228" t="s">
        <v>2769</v>
      </c>
      <c r="B2058" s="228">
        <v>250.1</v>
      </c>
      <c r="C2058" s="228">
        <v>4.4855140000000002</v>
      </c>
      <c r="D2058" s="228">
        <v>320</v>
      </c>
      <c r="E2058" s="228">
        <v>4.32</v>
      </c>
      <c r="F2058" s="228">
        <v>69.900000000000006</v>
      </c>
      <c r="G2058" s="228">
        <v>-0.16551399999999994</v>
      </c>
    </row>
    <row r="2059" spans="1:7">
      <c r="A2059" s="228" t="s">
        <v>2770</v>
      </c>
      <c r="B2059" s="228">
        <v>175</v>
      </c>
      <c r="C2059" s="228">
        <v>1.3782999999999999</v>
      </c>
      <c r="D2059" s="228">
        <v>180</v>
      </c>
      <c r="E2059" s="228">
        <v>2.1</v>
      </c>
      <c r="F2059" s="228">
        <v>5</v>
      </c>
      <c r="G2059" s="228">
        <v>0.72170000000000023</v>
      </c>
    </row>
    <row r="2060" spans="1:7">
      <c r="A2060" s="228" t="s">
        <v>2771</v>
      </c>
      <c r="B2060" s="228">
        <v>156.9</v>
      </c>
      <c r="C2060" s="228">
        <v>2.1360000000000001</v>
      </c>
      <c r="D2060" s="228">
        <v>180</v>
      </c>
      <c r="E2060" s="228">
        <v>2.1</v>
      </c>
      <c r="F2060" s="228">
        <v>23.099999999999994</v>
      </c>
      <c r="G2060" s="228">
        <v>-3.6000000000000032E-2</v>
      </c>
    </row>
    <row r="2061" spans="1:7">
      <c r="A2061" s="228" t="s">
        <v>2772</v>
      </c>
      <c r="B2061" s="228">
        <v>147.30000000000001</v>
      </c>
      <c r="C2061" s="228">
        <v>2.3400000000000003</v>
      </c>
      <c r="D2061" s="228">
        <v>180</v>
      </c>
      <c r="E2061" s="228">
        <v>2.1</v>
      </c>
      <c r="F2061" s="228">
        <v>32.699999999999989</v>
      </c>
      <c r="G2061" s="228">
        <v>-0.24000000000000021</v>
      </c>
    </row>
    <row r="2062" spans="1:7">
      <c r="A2062" s="228" t="s">
        <v>2773</v>
      </c>
      <c r="B2062" s="228">
        <v>84.6</v>
      </c>
      <c r="C2062" s="228">
        <v>1.3640000000000001</v>
      </c>
      <c r="D2062" s="228">
        <v>120</v>
      </c>
      <c r="E2062" s="228">
        <v>1.4</v>
      </c>
      <c r="F2062" s="228">
        <v>35.400000000000006</v>
      </c>
      <c r="G2062" s="228">
        <v>3.599999999999981E-2</v>
      </c>
    </row>
    <row r="2063" spans="1:7">
      <c r="A2063" s="228" t="s">
        <v>2774</v>
      </c>
      <c r="B2063" s="228">
        <v>178.3</v>
      </c>
      <c r="C2063" s="228">
        <v>2.3500000000000005</v>
      </c>
      <c r="D2063" s="228">
        <v>180</v>
      </c>
      <c r="E2063" s="228">
        <v>2.1</v>
      </c>
      <c r="F2063" s="228">
        <v>1.6999999999999886</v>
      </c>
      <c r="G2063" s="228">
        <v>-0.25000000000000044</v>
      </c>
    </row>
    <row r="2064" spans="1:7">
      <c r="A2064" s="228" t="s">
        <v>2775</v>
      </c>
      <c r="B2064" s="228">
        <v>68.2</v>
      </c>
      <c r="C2064" s="228">
        <v>1.32</v>
      </c>
      <c r="D2064" s="228">
        <v>120</v>
      </c>
      <c r="E2064" s="228">
        <v>1.4</v>
      </c>
      <c r="F2064" s="228">
        <v>51.8</v>
      </c>
      <c r="G2064" s="228">
        <v>7.9999999999999849E-2</v>
      </c>
    </row>
    <row r="2065" spans="1:7">
      <c r="A2065" s="228" t="s">
        <v>2776</v>
      </c>
      <c r="B2065" s="228">
        <v>140</v>
      </c>
      <c r="C2065" s="228">
        <v>1.2235</v>
      </c>
      <c r="D2065" s="228">
        <v>180</v>
      </c>
      <c r="E2065" s="228">
        <v>2.1</v>
      </c>
      <c r="F2065" s="228">
        <v>40</v>
      </c>
      <c r="G2065" s="228">
        <v>0.87650000000000006</v>
      </c>
    </row>
    <row r="2066" spans="1:7">
      <c r="A2066" s="228" t="s">
        <v>2777</v>
      </c>
      <c r="B2066" s="228">
        <v>209.1</v>
      </c>
      <c r="C2066" s="228">
        <v>3.1040000000000001</v>
      </c>
      <c r="D2066" s="228">
        <v>180</v>
      </c>
      <c r="E2066" s="228">
        <v>2.1</v>
      </c>
      <c r="F2066" s="228">
        <v>-29.099999999999994</v>
      </c>
      <c r="G2066" s="228">
        <v>-1.004</v>
      </c>
    </row>
    <row r="2067" spans="1:7">
      <c r="A2067" s="228" t="s">
        <v>2778</v>
      </c>
      <c r="B2067" s="228">
        <v>175</v>
      </c>
      <c r="C2067" s="228">
        <v>1.3782999999999999</v>
      </c>
      <c r="D2067" s="228">
        <v>180</v>
      </c>
      <c r="E2067" s="228">
        <v>2.1</v>
      </c>
      <c r="F2067" s="228">
        <v>5</v>
      </c>
      <c r="G2067" s="228">
        <v>0.72170000000000023</v>
      </c>
    </row>
    <row r="2068" spans="1:7">
      <c r="A2068" s="228" t="s">
        <v>2779</v>
      </c>
      <c r="B2068" s="228">
        <v>140</v>
      </c>
      <c r="C2068" s="228">
        <v>1.1335</v>
      </c>
      <c r="D2068" s="228">
        <v>180</v>
      </c>
      <c r="E2068" s="228">
        <v>2.1</v>
      </c>
      <c r="F2068" s="228">
        <v>40</v>
      </c>
      <c r="G2068" s="228">
        <v>0.96650000000000014</v>
      </c>
    </row>
    <row r="2069" spans="1:7">
      <c r="A2069" s="228" t="s">
        <v>2780</v>
      </c>
      <c r="B2069" s="228">
        <v>140</v>
      </c>
      <c r="C2069" s="228">
        <v>1.2235</v>
      </c>
      <c r="D2069" s="228">
        <v>180</v>
      </c>
      <c r="E2069" s="228">
        <v>2.1</v>
      </c>
      <c r="F2069" s="228">
        <v>40</v>
      </c>
      <c r="G2069" s="228">
        <v>0.87650000000000006</v>
      </c>
    </row>
    <row r="2070" spans="1:7">
      <c r="A2070" s="228" t="s">
        <v>2781</v>
      </c>
      <c r="B2070" s="228">
        <v>174</v>
      </c>
      <c r="C2070" s="228">
        <v>2.3438399999999997</v>
      </c>
      <c r="D2070" s="228">
        <v>180</v>
      </c>
      <c r="E2070" s="228">
        <v>2.1</v>
      </c>
      <c r="F2070" s="228">
        <v>6</v>
      </c>
      <c r="G2070" s="228">
        <v>-0.24383999999999961</v>
      </c>
    </row>
    <row r="2071" spans="1:7">
      <c r="A2071" s="228" t="s">
        <v>2782</v>
      </c>
      <c r="B2071" s="228">
        <v>152.6</v>
      </c>
      <c r="C2071" s="228">
        <v>2.1</v>
      </c>
      <c r="D2071" s="228">
        <v>216</v>
      </c>
      <c r="E2071" s="228">
        <v>2.64</v>
      </c>
      <c r="F2071" s="228">
        <v>63.400000000000006</v>
      </c>
      <c r="G2071" s="228">
        <v>0.54</v>
      </c>
    </row>
    <row r="2072" spans="1:7">
      <c r="A2072" s="228" t="s">
        <v>2783</v>
      </c>
      <c r="B2072" s="228">
        <v>98.2</v>
      </c>
      <c r="C2072" s="228">
        <v>1.56</v>
      </c>
      <c r="D2072" s="228">
        <v>120</v>
      </c>
      <c r="E2072" s="228">
        <v>1.4</v>
      </c>
      <c r="F2072" s="228">
        <v>21.799999999999997</v>
      </c>
      <c r="G2072" s="228">
        <v>-0.16000000000000014</v>
      </c>
    </row>
    <row r="2073" spans="1:7">
      <c r="A2073" s="228" t="s">
        <v>2784</v>
      </c>
      <c r="B2073" s="228">
        <v>113.2</v>
      </c>
      <c r="C2073" s="228">
        <v>1.6800000000000002</v>
      </c>
      <c r="D2073" s="228">
        <v>120</v>
      </c>
      <c r="E2073" s="228">
        <v>1.4</v>
      </c>
      <c r="F2073" s="228">
        <v>6.7999999999999972</v>
      </c>
      <c r="G2073" s="228">
        <v>-0.28000000000000025</v>
      </c>
    </row>
    <row r="2074" spans="1:7">
      <c r="A2074" s="228" t="s">
        <v>2785</v>
      </c>
      <c r="B2074" s="228">
        <v>132.30000000000001</v>
      </c>
      <c r="C2074" s="228">
        <v>2.2200000000000002</v>
      </c>
      <c r="D2074" s="228">
        <v>180</v>
      </c>
      <c r="E2074" s="228">
        <v>2.1</v>
      </c>
      <c r="F2074" s="228">
        <v>47.699999999999989</v>
      </c>
      <c r="G2074" s="228">
        <v>-0.12000000000000011</v>
      </c>
    </row>
    <row r="2075" spans="1:7">
      <c r="A2075" s="228" t="s">
        <v>2786</v>
      </c>
      <c r="B2075" s="228">
        <v>175</v>
      </c>
      <c r="C2075" s="228">
        <v>1.3782999999999999</v>
      </c>
      <c r="D2075" s="228">
        <v>180</v>
      </c>
      <c r="E2075" s="228">
        <v>2.1</v>
      </c>
      <c r="F2075" s="228">
        <v>5</v>
      </c>
      <c r="G2075" s="228">
        <v>0.72170000000000023</v>
      </c>
    </row>
    <row r="2076" spans="1:7">
      <c r="A2076" s="228" t="s">
        <v>2787</v>
      </c>
      <c r="B2076" s="228">
        <v>110.4</v>
      </c>
      <c r="C2076" s="228">
        <v>1.6199999999999999</v>
      </c>
      <c r="D2076" s="228">
        <v>180</v>
      </c>
      <c r="E2076" s="228">
        <v>2.1</v>
      </c>
      <c r="F2076" s="228">
        <v>69.599999999999994</v>
      </c>
      <c r="G2076" s="228">
        <v>0.4800000000000002</v>
      </c>
    </row>
    <row r="2077" spans="1:7">
      <c r="A2077" s="228" t="s">
        <v>2788</v>
      </c>
      <c r="B2077" s="228">
        <v>102</v>
      </c>
      <c r="C2077" s="228">
        <v>1.6800000000000002</v>
      </c>
      <c r="D2077" s="228">
        <v>180</v>
      </c>
      <c r="E2077" s="228">
        <v>2.1</v>
      </c>
      <c r="F2077" s="228">
        <v>78</v>
      </c>
      <c r="G2077" s="228">
        <v>0.41999999999999993</v>
      </c>
    </row>
    <row r="2078" spans="1:7">
      <c r="A2078" s="228" t="s">
        <v>2789</v>
      </c>
      <c r="B2078" s="228">
        <v>247.5</v>
      </c>
      <c r="C2078" s="228">
        <v>3.1799999999999993</v>
      </c>
      <c r="D2078" s="228">
        <v>324</v>
      </c>
      <c r="E2078" s="228">
        <v>3.96</v>
      </c>
      <c r="F2078" s="228">
        <v>76.5</v>
      </c>
      <c r="G2078" s="228">
        <v>0.78000000000000069</v>
      </c>
    </row>
    <row r="2079" spans="1:7">
      <c r="A2079" s="228" t="s">
        <v>2790</v>
      </c>
      <c r="B2079" s="228">
        <v>83.1</v>
      </c>
      <c r="C2079" s="228">
        <v>1.3399999999999999</v>
      </c>
      <c r="D2079" s="228">
        <v>120</v>
      </c>
      <c r="E2079" s="228">
        <v>1.4</v>
      </c>
      <c r="F2079" s="228">
        <v>36.900000000000006</v>
      </c>
      <c r="G2079" s="228">
        <v>6.0000000000000053E-2</v>
      </c>
    </row>
    <row r="2080" spans="1:7">
      <c r="A2080" s="228" t="s">
        <v>2791</v>
      </c>
      <c r="B2080" s="228">
        <v>129.6</v>
      </c>
      <c r="C2080" s="228">
        <v>1.6240000000000001</v>
      </c>
      <c r="D2080" s="228">
        <v>180</v>
      </c>
      <c r="E2080" s="228">
        <v>2.1</v>
      </c>
      <c r="F2080" s="228">
        <v>50.400000000000006</v>
      </c>
      <c r="G2080" s="228">
        <v>0.47599999999999998</v>
      </c>
    </row>
    <row r="2081" spans="1:7">
      <c r="A2081" s="228" t="s">
        <v>2792</v>
      </c>
      <c r="B2081" s="228">
        <v>256.5</v>
      </c>
      <c r="C2081" s="228">
        <v>3.7600000000000007</v>
      </c>
      <c r="D2081" s="228">
        <v>336</v>
      </c>
      <c r="E2081" s="228">
        <v>4.62</v>
      </c>
      <c r="F2081" s="228">
        <v>79.5</v>
      </c>
      <c r="G2081" s="228">
        <v>0.85999999999999943</v>
      </c>
    </row>
    <row r="2082" spans="1:7">
      <c r="A2082" s="228" t="s">
        <v>2793</v>
      </c>
      <c r="B2082" s="228">
        <v>278</v>
      </c>
      <c r="C2082" s="228">
        <v>3.8141999999999996</v>
      </c>
      <c r="D2082" s="228">
        <v>324</v>
      </c>
      <c r="E2082" s="228">
        <v>3.96</v>
      </c>
      <c r="F2082" s="228">
        <v>46</v>
      </c>
      <c r="G2082" s="228">
        <v>0.14580000000000037</v>
      </c>
    </row>
    <row r="2083" spans="1:7">
      <c r="A2083" s="228" t="s">
        <v>2794</v>
      </c>
      <c r="B2083" s="228">
        <v>289</v>
      </c>
      <c r="C2083" s="228">
        <v>4.41</v>
      </c>
      <c r="D2083" s="228">
        <v>336</v>
      </c>
      <c r="E2083" s="228">
        <v>4.62</v>
      </c>
      <c r="F2083" s="228">
        <v>47</v>
      </c>
      <c r="G2083" s="228">
        <v>0.20999999999999996</v>
      </c>
    </row>
    <row r="2084" spans="1:7">
      <c r="A2084" s="228" t="s">
        <v>2795</v>
      </c>
      <c r="B2084" s="228">
        <v>77.2</v>
      </c>
      <c r="C2084" s="228">
        <v>0.82387999999999995</v>
      </c>
      <c r="D2084" s="228">
        <v>120</v>
      </c>
      <c r="E2084" s="228">
        <v>1.4</v>
      </c>
      <c r="F2084" s="228">
        <v>42.8</v>
      </c>
      <c r="G2084" s="228">
        <v>0.57611999999999997</v>
      </c>
    </row>
    <row r="2085" spans="1:7">
      <c r="A2085" s="228" t="s">
        <v>2796</v>
      </c>
      <c r="B2085" s="228">
        <v>214.5</v>
      </c>
      <c r="C2085" s="228">
        <v>4.1099999999999994</v>
      </c>
      <c r="D2085" s="228">
        <v>324</v>
      </c>
      <c r="E2085" s="228">
        <v>3.96</v>
      </c>
      <c r="F2085" s="228">
        <v>109.5</v>
      </c>
      <c r="G2085" s="228">
        <v>-0.14999999999999947</v>
      </c>
    </row>
    <row r="2086" spans="1:7">
      <c r="A2086" s="228" t="s">
        <v>2797</v>
      </c>
      <c r="B2086" s="228">
        <v>132</v>
      </c>
      <c r="C2086" s="228">
        <v>1.2523899999999999</v>
      </c>
      <c r="D2086" s="228">
        <v>180</v>
      </c>
      <c r="E2086" s="228">
        <v>2.1</v>
      </c>
      <c r="F2086" s="228">
        <v>48</v>
      </c>
      <c r="G2086" s="228">
        <v>0.8476100000000002</v>
      </c>
    </row>
    <row r="2087" spans="1:7">
      <c r="A2087" s="228" t="s">
        <v>2798</v>
      </c>
      <c r="B2087" s="228">
        <v>368.4</v>
      </c>
      <c r="C2087" s="228">
        <v>5.37</v>
      </c>
      <c r="D2087" s="228">
        <v>180</v>
      </c>
      <c r="E2087" s="228">
        <v>2.1</v>
      </c>
      <c r="F2087" s="228">
        <v>-188.39999999999998</v>
      </c>
      <c r="G2087" s="228">
        <v>-3.27</v>
      </c>
    </row>
    <row r="2088" spans="1:7">
      <c r="A2088" s="228" t="s">
        <v>2799</v>
      </c>
      <c r="B2088" s="228">
        <v>256.7</v>
      </c>
      <c r="C2088" s="228">
        <v>4.12</v>
      </c>
      <c r="D2088" s="228">
        <v>180</v>
      </c>
      <c r="E2088" s="228">
        <v>2.1</v>
      </c>
      <c r="F2088" s="228">
        <v>-76.699999999999989</v>
      </c>
      <c r="G2088" s="228">
        <v>-2.02</v>
      </c>
    </row>
    <row r="2089" spans="1:7">
      <c r="A2089" s="228" t="s">
        <v>2800</v>
      </c>
      <c r="B2089" s="228">
        <v>167</v>
      </c>
      <c r="C2089" s="228">
        <v>2.22384</v>
      </c>
      <c r="D2089" s="228">
        <v>324</v>
      </c>
      <c r="E2089" s="228">
        <v>3.96</v>
      </c>
      <c r="F2089" s="228">
        <v>157</v>
      </c>
      <c r="G2089" s="228">
        <v>1.7361599999999999</v>
      </c>
    </row>
    <row r="2090" spans="1:7">
      <c r="A2090" s="228" t="s">
        <v>2801</v>
      </c>
      <c r="B2090" s="228">
        <v>147.6</v>
      </c>
      <c r="C2090" s="228">
        <v>2.2199999999999998</v>
      </c>
      <c r="D2090" s="228">
        <v>216</v>
      </c>
      <c r="E2090" s="228">
        <v>2.64</v>
      </c>
      <c r="F2090" s="228">
        <v>68.400000000000006</v>
      </c>
      <c r="G2090" s="228">
        <v>0.42000000000000037</v>
      </c>
    </row>
    <row r="2091" spans="1:7">
      <c r="A2091" s="228" t="s">
        <v>2802</v>
      </c>
      <c r="B2091" s="228">
        <v>95</v>
      </c>
      <c r="C2091" s="228">
        <v>1.24</v>
      </c>
      <c r="D2091" s="228">
        <v>120</v>
      </c>
      <c r="E2091" s="228">
        <v>1.4</v>
      </c>
      <c r="F2091" s="228">
        <v>25</v>
      </c>
      <c r="G2091" s="228">
        <v>0.15999999999999992</v>
      </c>
    </row>
    <row r="2092" spans="1:7">
      <c r="A2092" s="228" t="s">
        <v>2803</v>
      </c>
      <c r="B2092" s="228">
        <v>153.44999999999999</v>
      </c>
      <c r="C2092" s="228">
        <v>2.0777999999999999</v>
      </c>
      <c r="D2092" s="228">
        <v>180</v>
      </c>
      <c r="E2092" s="228">
        <v>2.1</v>
      </c>
      <c r="F2092" s="228">
        <v>26.550000000000011</v>
      </c>
      <c r="G2092" s="228">
        <v>2.220000000000022E-2</v>
      </c>
    </row>
    <row r="2093" spans="1:7">
      <c r="A2093" s="228" t="s">
        <v>2804</v>
      </c>
      <c r="B2093" s="228">
        <v>117.1</v>
      </c>
      <c r="C2093" s="228">
        <v>1.5400000000000003</v>
      </c>
      <c r="D2093" s="228">
        <v>180</v>
      </c>
      <c r="E2093" s="228">
        <v>2.1</v>
      </c>
      <c r="F2093" s="228">
        <v>62.900000000000006</v>
      </c>
      <c r="G2093" s="228">
        <v>0.55999999999999983</v>
      </c>
    </row>
    <row r="2094" spans="1:7">
      <c r="A2094" s="228" t="s">
        <v>2805</v>
      </c>
      <c r="B2094" s="228">
        <v>239.9</v>
      </c>
      <c r="C2094" s="228">
        <v>2.6206899999999997</v>
      </c>
      <c r="D2094" s="228">
        <v>336</v>
      </c>
      <c r="E2094" s="228">
        <v>4.62</v>
      </c>
      <c r="F2094" s="228">
        <v>96.1</v>
      </c>
      <c r="G2094" s="228">
        <v>1.9993100000000004</v>
      </c>
    </row>
    <row r="2095" spans="1:7">
      <c r="A2095" s="228" t="s">
        <v>2806</v>
      </c>
      <c r="B2095" s="228">
        <v>211.5</v>
      </c>
      <c r="C2095" s="228">
        <v>3.2999999999999994</v>
      </c>
      <c r="D2095" s="228">
        <v>324</v>
      </c>
      <c r="E2095" s="228">
        <v>3.96</v>
      </c>
      <c r="F2095" s="228">
        <v>112.5</v>
      </c>
      <c r="G2095" s="228">
        <v>0.66000000000000059</v>
      </c>
    </row>
    <row r="2096" spans="1:7">
      <c r="A2096" s="228" t="s">
        <v>2807</v>
      </c>
      <c r="B2096" s="228">
        <v>396.1</v>
      </c>
      <c r="C2096" s="228">
        <v>7.0220000000000011</v>
      </c>
      <c r="D2096" s="228">
        <v>480</v>
      </c>
      <c r="E2096" s="228">
        <v>6.48</v>
      </c>
      <c r="F2096" s="228">
        <v>83.899999999999977</v>
      </c>
      <c r="G2096" s="228">
        <v>-0.5420000000000007</v>
      </c>
    </row>
    <row r="2097" spans="1:7">
      <c r="A2097" s="228" t="s">
        <v>2808</v>
      </c>
      <c r="B2097" s="228">
        <v>98.2</v>
      </c>
      <c r="C2097" s="228">
        <v>1.56</v>
      </c>
      <c r="D2097" s="228">
        <v>120</v>
      </c>
      <c r="E2097" s="228">
        <v>1.4</v>
      </c>
      <c r="F2097" s="228">
        <v>21.799999999999997</v>
      </c>
      <c r="G2097" s="228">
        <v>-0.16000000000000014</v>
      </c>
    </row>
    <row r="2098" spans="1:7">
      <c r="A2098" s="228" t="s">
        <v>2809</v>
      </c>
      <c r="B2098" s="228">
        <v>132.30000000000001</v>
      </c>
      <c r="C2098" s="228">
        <v>2.2200000000000002</v>
      </c>
      <c r="D2098" s="228">
        <v>180</v>
      </c>
      <c r="E2098" s="228">
        <v>2.1</v>
      </c>
      <c r="F2098" s="228">
        <v>47.699999999999989</v>
      </c>
      <c r="G2098" s="228">
        <v>-0.12000000000000011</v>
      </c>
    </row>
    <row r="2099" spans="1:7">
      <c r="A2099" s="228" t="s">
        <v>2810</v>
      </c>
      <c r="B2099" s="228">
        <v>187</v>
      </c>
      <c r="C2099" s="228">
        <v>3.2199999999999998</v>
      </c>
      <c r="D2099" s="228">
        <v>120</v>
      </c>
      <c r="E2099" s="228">
        <v>1.4</v>
      </c>
      <c r="F2099" s="228">
        <v>-67</v>
      </c>
      <c r="G2099" s="228">
        <v>-1.8199999999999998</v>
      </c>
    </row>
    <row r="2100" spans="1:7">
      <c r="A2100" s="228" t="s">
        <v>2811</v>
      </c>
      <c r="B2100" s="228">
        <v>147.30000000000001</v>
      </c>
      <c r="C2100" s="228">
        <v>2.34</v>
      </c>
      <c r="D2100" s="228">
        <v>180</v>
      </c>
      <c r="E2100" s="228">
        <v>2.1</v>
      </c>
      <c r="F2100" s="228">
        <v>32.699999999999989</v>
      </c>
      <c r="G2100" s="228">
        <v>-0.23999999999999977</v>
      </c>
    </row>
    <row r="2101" spans="1:7">
      <c r="A2101" s="228" t="s">
        <v>2812</v>
      </c>
      <c r="B2101" s="228">
        <v>147.30000000000001</v>
      </c>
      <c r="C2101" s="228">
        <v>2.34</v>
      </c>
      <c r="D2101" s="228">
        <v>180</v>
      </c>
      <c r="E2101" s="228">
        <v>2.1</v>
      </c>
      <c r="F2101" s="228">
        <v>32.699999999999989</v>
      </c>
      <c r="G2101" s="228">
        <v>-0.23999999999999977</v>
      </c>
    </row>
    <row r="2102" spans="1:7">
      <c r="A2102" s="228" t="s">
        <v>2813</v>
      </c>
      <c r="B2102" s="228">
        <v>155</v>
      </c>
      <c r="C2102" s="228">
        <v>1.3434999999999999</v>
      </c>
      <c r="D2102" s="228">
        <v>180</v>
      </c>
      <c r="E2102" s="228">
        <v>2.1</v>
      </c>
      <c r="F2102" s="228">
        <v>25</v>
      </c>
      <c r="G2102" s="228">
        <v>0.75650000000000017</v>
      </c>
    </row>
    <row r="2103" spans="1:7">
      <c r="A2103" s="228" t="s">
        <v>2814</v>
      </c>
      <c r="B2103" s="228">
        <v>147.30000000000001</v>
      </c>
      <c r="C2103" s="228">
        <v>2.34</v>
      </c>
      <c r="D2103" s="228">
        <v>180</v>
      </c>
      <c r="E2103" s="228">
        <v>2.1</v>
      </c>
      <c r="F2103" s="228">
        <v>32.699999999999989</v>
      </c>
      <c r="G2103" s="228">
        <v>-0.23999999999999977</v>
      </c>
    </row>
    <row r="2104" spans="1:7">
      <c r="A2104" s="228" t="s">
        <v>2815</v>
      </c>
      <c r="B2104" s="228">
        <v>150</v>
      </c>
      <c r="C2104" s="228">
        <v>2.1799999999999997</v>
      </c>
      <c r="D2104" s="228">
        <v>216</v>
      </c>
      <c r="E2104" s="228">
        <v>2.64</v>
      </c>
      <c r="F2104" s="228">
        <v>66</v>
      </c>
      <c r="G2104" s="228">
        <v>0.46000000000000041</v>
      </c>
    </row>
    <row r="2105" spans="1:7">
      <c r="A2105" s="228" t="s">
        <v>2816</v>
      </c>
      <c r="B2105" s="228">
        <v>171.9</v>
      </c>
      <c r="C2105" s="228">
        <v>2.2559999999999998</v>
      </c>
      <c r="D2105" s="228">
        <v>180</v>
      </c>
      <c r="E2105" s="228">
        <v>2.1</v>
      </c>
      <c r="F2105" s="228">
        <v>8.0999999999999943</v>
      </c>
      <c r="G2105" s="228">
        <v>-0.15599999999999969</v>
      </c>
    </row>
    <row r="2106" spans="1:7">
      <c r="A2106" s="228" t="s">
        <v>2817</v>
      </c>
      <c r="B2106" s="228">
        <v>110.4</v>
      </c>
      <c r="C2106" s="228">
        <v>1.6199999999999999</v>
      </c>
      <c r="D2106" s="228">
        <v>180</v>
      </c>
      <c r="E2106" s="228">
        <v>2.1</v>
      </c>
      <c r="F2106" s="228">
        <v>69.599999999999994</v>
      </c>
      <c r="G2106" s="228">
        <v>0.4800000000000002</v>
      </c>
    </row>
    <row r="2107" spans="1:7">
      <c r="A2107" s="228" t="s">
        <v>2818</v>
      </c>
      <c r="B2107" s="228">
        <v>147.30000000000001</v>
      </c>
      <c r="C2107" s="228">
        <v>2.34</v>
      </c>
      <c r="D2107" s="228">
        <v>324</v>
      </c>
      <c r="E2107" s="228">
        <v>3.96</v>
      </c>
      <c r="F2107" s="228">
        <v>176.7</v>
      </c>
      <c r="G2107" s="228">
        <v>1.62</v>
      </c>
    </row>
    <row r="2108" spans="1:7">
      <c r="A2108" s="228" t="s">
        <v>2819</v>
      </c>
      <c r="B2108" s="228">
        <v>140</v>
      </c>
      <c r="C2108" s="228">
        <v>1.1335</v>
      </c>
      <c r="D2108" s="228">
        <v>180</v>
      </c>
      <c r="E2108" s="228">
        <v>2.1</v>
      </c>
      <c r="F2108" s="228">
        <v>40</v>
      </c>
      <c r="G2108" s="228">
        <v>0.96650000000000014</v>
      </c>
    </row>
    <row r="2109" spans="1:7">
      <c r="A2109" s="228" t="s">
        <v>2820</v>
      </c>
      <c r="B2109" s="228">
        <v>175</v>
      </c>
      <c r="C2109" s="228">
        <v>1.3782999999999999</v>
      </c>
      <c r="D2109" s="228">
        <v>180</v>
      </c>
      <c r="E2109" s="228">
        <v>2.1</v>
      </c>
      <c r="F2109" s="228">
        <v>5</v>
      </c>
      <c r="G2109" s="228">
        <v>0.72170000000000023</v>
      </c>
    </row>
    <row r="2110" spans="1:7">
      <c r="A2110" s="228" t="s">
        <v>2821</v>
      </c>
      <c r="B2110" s="228">
        <v>147.30000000000001</v>
      </c>
      <c r="C2110" s="228">
        <v>2.34</v>
      </c>
      <c r="D2110" s="228">
        <v>180</v>
      </c>
      <c r="E2110" s="228">
        <v>2.1</v>
      </c>
      <c r="F2110" s="228">
        <v>32.699999999999989</v>
      </c>
      <c r="G2110" s="228">
        <v>-0.23999999999999977</v>
      </c>
    </row>
    <row r="2111" spans="1:7">
      <c r="A2111" s="228" t="s">
        <v>2822</v>
      </c>
      <c r="B2111" s="228">
        <v>177.3</v>
      </c>
      <c r="C2111" s="228">
        <v>2.34</v>
      </c>
      <c r="D2111" s="228">
        <v>180</v>
      </c>
      <c r="E2111" s="228">
        <v>2.1</v>
      </c>
      <c r="F2111" s="228">
        <v>2.6999999999999886</v>
      </c>
      <c r="G2111" s="228">
        <v>-0.23999999999999977</v>
      </c>
    </row>
    <row r="2112" spans="1:7">
      <c r="A2112" s="228" t="s">
        <v>2823</v>
      </c>
      <c r="B2112" s="228">
        <v>98.2</v>
      </c>
      <c r="C2112" s="228">
        <v>1.56</v>
      </c>
      <c r="D2112" s="228">
        <v>120</v>
      </c>
      <c r="E2112" s="228">
        <v>1.4</v>
      </c>
      <c r="F2112" s="228">
        <v>21.799999999999997</v>
      </c>
      <c r="G2112" s="228">
        <v>-0.16000000000000014</v>
      </c>
    </row>
    <row r="2113" spans="1:7">
      <c r="A2113" s="228" t="s">
        <v>2824</v>
      </c>
      <c r="B2113" s="228">
        <v>196.3</v>
      </c>
      <c r="C2113" s="228">
        <v>3.0199999999999996</v>
      </c>
      <c r="D2113" s="228">
        <v>180</v>
      </c>
      <c r="E2113" s="228">
        <v>2.1</v>
      </c>
      <c r="F2113" s="228">
        <v>-16.300000000000011</v>
      </c>
      <c r="G2113" s="228">
        <v>-0.91999999999999948</v>
      </c>
    </row>
    <row r="2114" spans="1:7">
      <c r="A2114" s="228" t="s">
        <v>2825</v>
      </c>
      <c r="B2114" s="228">
        <v>56</v>
      </c>
      <c r="C2114" s="228">
        <v>0.752</v>
      </c>
      <c r="D2114" s="228">
        <v>120</v>
      </c>
      <c r="E2114" s="228">
        <v>1.4</v>
      </c>
      <c r="F2114" s="228">
        <v>64</v>
      </c>
      <c r="G2114" s="228">
        <v>0.64799999999999991</v>
      </c>
    </row>
    <row r="2115" spans="1:7">
      <c r="A2115" s="228" t="s">
        <v>2826</v>
      </c>
      <c r="B2115" s="228">
        <v>221.4</v>
      </c>
      <c r="C2115" s="228">
        <v>3.33</v>
      </c>
      <c r="D2115" s="228">
        <v>324</v>
      </c>
      <c r="E2115" s="228">
        <v>3.96</v>
      </c>
      <c r="F2115" s="228">
        <v>102.6</v>
      </c>
      <c r="G2115" s="228">
        <v>0.62999999999999989</v>
      </c>
    </row>
    <row r="2116" spans="1:7">
      <c r="A2116" s="228" t="s">
        <v>2827</v>
      </c>
      <c r="B2116" s="228">
        <v>155</v>
      </c>
      <c r="C2116" s="228">
        <v>1.3434999999999999</v>
      </c>
      <c r="D2116" s="228">
        <v>180</v>
      </c>
      <c r="E2116" s="228">
        <v>2.1</v>
      </c>
      <c r="F2116" s="228">
        <v>25</v>
      </c>
      <c r="G2116" s="228">
        <v>0.75650000000000017</v>
      </c>
    </row>
    <row r="2117" spans="1:7">
      <c r="A2117" s="228" t="s">
        <v>2828</v>
      </c>
      <c r="B2117" s="228">
        <v>155</v>
      </c>
      <c r="C2117" s="228">
        <v>1.3434999999999999</v>
      </c>
      <c r="D2117" s="228">
        <v>180</v>
      </c>
      <c r="E2117" s="228">
        <v>2.1</v>
      </c>
      <c r="F2117" s="228">
        <v>25</v>
      </c>
      <c r="G2117" s="228">
        <v>0.75650000000000017</v>
      </c>
    </row>
    <row r="2118" spans="1:7">
      <c r="A2118" s="228" t="s">
        <v>2829</v>
      </c>
      <c r="B2118" s="228">
        <v>114.6</v>
      </c>
      <c r="C2118" s="228">
        <v>1.504</v>
      </c>
      <c r="D2118" s="228">
        <v>120</v>
      </c>
      <c r="E2118" s="228">
        <v>1.4</v>
      </c>
      <c r="F2118" s="228">
        <v>5.4000000000000057</v>
      </c>
      <c r="G2118" s="228">
        <v>-0.10400000000000009</v>
      </c>
    </row>
    <row r="2119" spans="1:7">
      <c r="A2119" s="228" t="s">
        <v>2830</v>
      </c>
      <c r="B2119" s="228">
        <v>195</v>
      </c>
      <c r="C2119" s="228">
        <v>2.9499999999999997</v>
      </c>
      <c r="D2119" s="228">
        <v>324</v>
      </c>
      <c r="E2119" s="228">
        <v>3.96</v>
      </c>
      <c r="F2119" s="228">
        <v>129</v>
      </c>
      <c r="G2119" s="228">
        <v>1.0100000000000002</v>
      </c>
    </row>
    <row r="2120" spans="1:7">
      <c r="A2120" s="228" t="s">
        <v>2831</v>
      </c>
      <c r="B2120" s="228">
        <v>337.9</v>
      </c>
      <c r="C2120" s="228">
        <v>5.7800000000000011</v>
      </c>
      <c r="D2120" s="228">
        <v>336</v>
      </c>
      <c r="E2120" s="228">
        <v>4.62</v>
      </c>
      <c r="F2120" s="228">
        <v>-1.8999999999999773</v>
      </c>
      <c r="G2120" s="228">
        <v>-1.160000000000001</v>
      </c>
    </row>
    <row r="2121" spans="1:7">
      <c r="A2121" s="228" t="s">
        <v>2832</v>
      </c>
      <c r="B2121" s="228">
        <v>210.2</v>
      </c>
      <c r="C2121" s="228">
        <v>3.1900000000000004</v>
      </c>
      <c r="D2121" s="228">
        <v>336</v>
      </c>
      <c r="E2121" s="228">
        <v>4.62</v>
      </c>
      <c r="F2121" s="228">
        <v>125.80000000000001</v>
      </c>
      <c r="G2121" s="228">
        <v>1.4299999999999997</v>
      </c>
    </row>
    <row r="2122" spans="1:7">
      <c r="A2122" s="228" t="s">
        <v>2833</v>
      </c>
      <c r="B2122" s="228">
        <v>143</v>
      </c>
      <c r="C2122" s="228">
        <v>2.06</v>
      </c>
      <c r="D2122" s="228">
        <v>216</v>
      </c>
      <c r="E2122" s="228">
        <v>2.64</v>
      </c>
      <c r="F2122" s="228">
        <v>73</v>
      </c>
      <c r="G2122" s="228">
        <v>0.58000000000000007</v>
      </c>
    </row>
    <row r="2123" spans="1:7">
      <c r="A2123" s="228" t="s">
        <v>2834</v>
      </c>
      <c r="B2123" s="228">
        <v>95</v>
      </c>
      <c r="C2123" s="228">
        <v>1.24</v>
      </c>
      <c r="D2123" s="228">
        <v>120</v>
      </c>
      <c r="E2123" s="228">
        <v>1.4</v>
      </c>
      <c r="F2123" s="228">
        <v>25</v>
      </c>
      <c r="G2123" s="228">
        <v>0.15999999999999992</v>
      </c>
    </row>
    <row r="2124" spans="1:7">
      <c r="A2124" s="228" t="s">
        <v>2835</v>
      </c>
      <c r="B2124" s="228">
        <v>120</v>
      </c>
      <c r="C2124" s="228">
        <v>1.8900000000000001</v>
      </c>
      <c r="D2124" s="228">
        <v>180</v>
      </c>
      <c r="E2124" s="228">
        <v>2.1</v>
      </c>
      <c r="F2124" s="228">
        <v>60</v>
      </c>
      <c r="G2124" s="228">
        <v>0.20999999999999996</v>
      </c>
    </row>
    <row r="2125" spans="1:7">
      <c r="A2125" s="228" t="s">
        <v>2836</v>
      </c>
      <c r="B2125" s="228">
        <v>98.2</v>
      </c>
      <c r="C2125" s="228">
        <v>1.56</v>
      </c>
      <c r="D2125" s="228">
        <v>120</v>
      </c>
      <c r="E2125" s="228">
        <v>1.4</v>
      </c>
      <c r="F2125" s="228">
        <v>21.799999999999997</v>
      </c>
      <c r="G2125" s="228">
        <v>-0.16000000000000014</v>
      </c>
    </row>
    <row r="2126" spans="1:7">
      <c r="A2126" s="228" t="s">
        <v>2837</v>
      </c>
      <c r="B2126" s="228">
        <v>183.5</v>
      </c>
      <c r="C2126" s="228">
        <v>2.54</v>
      </c>
      <c r="D2126" s="228">
        <v>180</v>
      </c>
      <c r="E2126" s="228">
        <v>2.1</v>
      </c>
      <c r="F2126" s="228">
        <v>-3.5</v>
      </c>
      <c r="G2126" s="228">
        <v>-0.43999999999999995</v>
      </c>
    </row>
    <row r="2127" spans="1:7">
      <c r="A2127" s="228" t="s">
        <v>2838</v>
      </c>
      <c r="B2127" s="228">
        <v>109.1</v>
      </c>
      <c r="C2127" s="228">
        <v>1.4700000000000002</v>
      </c>
      <c r="D2127" s="228">
        <v>120</v>
      </c>
      <c r="E2127" s="228">
        <v>1.4</v>
      </c>
      <c r="F2127" s="228">
        <v>10.900000000000006</v>
      </c>
      <c r="G2127" s="228">
        <v>-7.0000000000000284E-2</v>
      </c>
    </row>
    <row r="2128" spans="1:7">
      <c r="A2128" s="228" t="s">
        <v>2839</v>
      </c>
      <c r="B2128" s="228">
        <v>153</v>
      </c>
      <c r="C2128" s="228">
        <v>2.04</v>
      </c>
      <c r="D2128" s="228">
        <v>180</v>
      </c>
      <c r="E2128" s="228">
        <v>2.1</v>
      </c>
      <c r="F2128" s="228">
        <v>27</v>
      </c>
      <c r="G2128" s="228">
        <v>6.0000000000000053E-2</v>
      </c>
    </row>
    <row r="2129" spans="1:7">
      <c r="A2129" s="228" t="s">
        <v>2840</v>
      </c>
      <c r="B2129" s="228">
        <v>174.6</v>
      </c>
      <c r="C2129" s="228">
        <v>2.66</v>
      </c>
      <c r="D2129" s="228">
        <v>216</v>
      </c>
      <c r="E2129" s="228">
        <v>2.64</v>
      </c>
      <c r="F2129" s="228">
        <v>41.400000000000006</v>
      </c>
      <c r="G2129" s="228">
        <v>-2.0000000000000018E-2</v>
      </c>
    </row>
    <row r="2130" spans="1:7">
      <c r="A2130" s="228" t="s">
        <v>2841</v>
      </c>
      <c r="B2130" s="228">
        <v>147.30000000000001</v>
      </c>
      <c r="C2130" s="228">
        <v>2.34</v>
      </c>
      <c r="D2130" s="228">
        <v>180</v>
      </c>
      <c r="E2130" s="228">
        <v>2.1</v>
      </c>
      <c r="F2130" s="228">
        <v>32.699999999999989</v>
      </c>
      <c r="G2130" s="228">
        <v>-0.23999999999999977</v>
      </c>
    </row>
    <row r="2131" spans="1:7">
      <c r="A2131" s="228" t="s">
        <v>2842</v>
      </c>
      <c r="B2131" s="228">
        <v>209.2</v>
      </c>
      <c r="C2131" s="228">
        <v>3.2800000000000002</v>
      </c>
      <c r="D2131" s="228">
        <v>336</v>
      </c>
      <c r="E2131" s="228">
        <v>4.62</v>
      </c>
      <c r="F2131" s="228">
        <v>126.80000000000001</v>
      </c>
      <c r="G2131" s="228">
        <v>1.3399999999999999</v>
      </c>
    </row>
    <row r="2132" spans="1:7">
      <c r="A2132" s="228" t="s">
        <v>2843</v>
      </c>
      <c r="B2132" s="228">
        <v>174</v>
      </c>
      <c r="C2132" s="228">
        <v>2.3438399999999997</v>
      </c>
      <c r="D2132" s="228">
        <v>180</v>
      </c>
      <c r="E2132" s="228">
        <v>2.1</v>
      </c>
      <c r="F2132" s="228">
        <v>6</v>
      </c>
      <c r="G2132" s="228">
        <v>-0.24383999999999961</v>
      </c>
    </row>
    <row r="2133" spans="1:7">
      <c r="A2133" s="228" t="s">
        <v>2844</v>
      </c>
      <c r="B2133" s="228">
        <v>225</v>
      </c>
      <c r="C2133" s="228">
        <v>3.2699999999999996</v>
      </c>
      <c r="D2133" s="228">
        <v>324</v>
      </c>
      <c r="E2133" s="228">
        <v>3.96</v>
      </c>
      <c r="F2133" s="228">
        <v>99</v>
      </c>
      <c r="G2133" s="228">
        <v>0.69000000000000039</v>
      </c>
    </row>
    <row r="2134" spans="1:7">
      <c r="A2134" s="228" t="s">
        <v>2845</v>
      </c>
      <c r="B2134" s="228">
        <v>181.3</v>
      </c>
      <c r="C2134" s="228">
        <v>2.9000000000000004</v>
      </c>
      <c r="D2134" s="228">
        <v>180</v>
      </c>
      <c r="E2134" s="228">
        <v>2.1</v>
      </c>
      <c r="F2134" s="228">
        <v>-1.3000000000000114</v>
      </c>
      <c r="G2134" s="228">
        <v>-0.80000000000000027</v>
      </c>
    </row>
    <row r="2135" spans="1:7">
      <c r="A2135" s="228" t="s">
        <v>2846</v>
      </c>
      <c r="B2135" s="228">
        <v>190.5</v>
      </c>
      <c r="C2135" s="228">
        <v>4.1099999999999994</v>
      </c>
      <c r="D2135" s="228">
        <v>180</v>
      </c>
      <c r="E2135" s="228">
        <v>2.1</v>
      </c>
      <c r="F2135" s="228">
        <v>-10.5</v>
      </c>
      <c r="G2135" s="228">
        <v>-2.0099999999999993</v>
      </c>
    </row>
    <row r="2136" spans="1:7">
      <c r="A2136" s="228" t="s">
        <v>2847</v>
      </c>
      <c r="B2136" s="228">
        <v>221.4</v>
      </c>
      <c r="C2136" s="228">
        <v>3.33</v>
      </c>
      <c r="D2136" s="228">
        <v>324</v>
      </c>
      <c r="E2136" s="228">
        <v>3.96</v>
      </c>
      <c r="F2136" s="228">
        <v>102.6</v>
      </c>
      <c r="G2136" s="228">
        <v>0.62999999999999989</v>
      </c>
    </row>
    <row r="2137" spans="1:7">
      <c r="A2137" s="228" t="s">
        <v>2848</v>
      </c>
      <c r="B2137" s="228">
        <v>147.30000000000001</v>
      </c>
      <c r="C2137" s="228">
        <v>2.34</v>
      </c>
      <c r="D2137" s="228">
        <v>180</v>
      </c>
      <c r="E2137" s="228">
        <v>2.1</v>
      </c>
      <c r="F2137" s="228">
        <v>32.699999999999989</v>
      </c>
      <c r="G2137" s="228">
        <v>-0.23999999999999977</v>
      </c>
    </row>
    <row r="2138" spans="1:7">
      <c r="A2138" s="228" t="s">
        <v>2849</v>
      </c>
      <c r="B2138" s="228">
        <v>141</v>
      </c>
      <c r="C2138" s="228">
        <v>2.2000000000000002</v>
      </c>
      <c r="D2138" s="228">
        <v>216</v>
      </c>
      <c r="E2138" s="228">
        <v>2.64</v>
      </c>
      <c r="F2138" s="228">
        <v>75</v>
      </c>
      <c r="G2138" s="228">
        <v>0.43999999999999995</v>
      </c>
    </row>
    <row r="2139" spans="1:7">
      <c r="A2139" s="228" t="s">
        <v>2850</v>
      </c>
      <c r="B2139" s="228">
        <v>123</v>
      </c>
      <c r="C2139" s="228">
        <v>1.6479999999999999</v>
      </c>
      <c r="D2139" s="228">
        <v>224</v>
      </c>
      <c r="E2139" s="228">
        <v>3.08</v>
      </c>
      <c r="F2139" s="228">
        <v>101</v>
      </c>
      <c r="G2139" s="228">
        <v>1.4320000000000002</v>
      </c>
    </row>
    <row r="2140" spans="1:7">
      <c r="A2140" s="228" t="s">
        <v>2851</v>
      </c>
      <c r="B2140" s="228">
        <v>328.5</v>
      </c>
      <c r="C2140" s="228">
        <v>4.8080000000000016</v>
      </c>
      <c r="D2140" s="228">
        <v>480</v>
      </c>
      <c r="E2140" s="228">
        <v>6.48</v>
      </c>
      <c r="F2140" s="228">
        <v>151.5</v>
      </c>
      <c r="G2140" s="228">
        <v>1.6719999999999988</v>
      </c>
    </row>
    <row r="2141" spans="1:7">
      <c r="A2141" s="228" t="s">
        <v>2852</v>
      </c>
      <c r="B2141" s="228">
        <v>117</v>
      </c>
      <c r="C2141" s="228">
        <v>1.1040000000000001</v>
      </c>
      <c r="D2141" s="228">
        <v>180</v>
      </c>
      <c r="E2141" s="228">
        <v>2.1</v>
      </c>
      <c r="F2141" s="228">
        <v>63</v>
      </c>
      <c r="G2141" s="228">
        <v>0.996</v>
      </c>
    </row>
    <row r="2142" spans="1:7">
      <c r="A2142" s="228" t="s">
        <v>2853</v>
      </c>
      <c r="B2142" s="228">
        <v>147.30000000000001</v>
      </c>
      <c r="C2142" s="228">
        <v>2.34</v>
      </c>
      <c r="D2142" s="228">
        <v>180</v>
      </c>
      <c r="E2142" s="228">
        <v>2.1</v>
      </c>
      <c r="F2142" s="228">
        <v>32.699999999999989</v>
      </c>
      <c r="G2142" s="228">
        <v>-0.23999999999999977</v>
      </c>
    </row>
    <row r="2143" spans="1:7">
      <c r="A2143" s="228" t="s">
        <v>2854</v>
      </c>
      <c r="B2143" s="228">
        <v>255.1</v>
      </c>
      <c r="C2143" s="228">
        <v>4.1500000000000004</v>
      </c>
      <c r="D2143" s="228">
        <v>324</v>
      </c>
      <c r="E2143" s="228">
        <v>3.96</v>
      </c>
      <c r="F2143" s="228">
        <v>68.900000000000006</v>
      </c>
      <c r="G2143" s="228">
        <v>-0.19000000000000039</v>
      </c>
    </row>
    <row r="2144" spans="1:7">
      <c r="A2144" s="228" t="s">
        <v>2855</v>
      </c>
      <c r="B2144" s="228">
        <v>237.6</v>
      </c>
      <c r="C2144" s="228">
        <v>3.6800000000000006</v>
      </c>
      <c r="D2144" s="228">
        <v>224</v>
      </c>
      <c r="E2144" s="228">
        <v>3.08</v>
      </c>
      <c r="F2144" s="228">
        <v>-13.599999999999994</v>
      </c>
      <c r="G2144" s="228">
        <v>-0.60000000000000053</v>
      </c>
    </row>
    <row r="2145" spans="1:7">
      <c r="A2145" s="228" t="s">
        <v>2856</v>
      </c>
      <c r="B2145" s="228">
        <v>216.9</v>
      </c>
      <c r="C2145" s="228">
        <v>3.2700000000000005</v>
      </c>
      <c r="D2145" s="228">
        <v>320</v>
      </c>
      <c r="E2145" s="228">
        <v>4.32</v>
      </c>
      <c r="F2145" s="228">
        <v>103.1</v>
      </c>
      <c r="G2145" s="228">
        <v>1.0499999999999998</v>
      </c>
    </row>
    <row r="2146" spans="1:7">
      <c r="A2146" s="228" t="s">
        <v>2857</v>
      </c>
      <c r="B2146" s="228">
        <v>218</v>
      </c>
      <c r="C2146" s="228">
        <v>3.3000000000000003</v>
      </c>
      <c r="D2146" s="228">
        <v>324</v>
      </c>
      <c r="E2146" s="228">
        <v>3.96</v>
      </c>
      <c r="F2146" s="228">
        <v>106</v>
      </c>
      <c r="G2146" s="228">
        <v>0.6599999999999997</v>
      </c>
    </row>
    <row r="2147" spans="1:7">
      <c r="A2147" s="228" t="s">
        <v>2858</v>
      </c>
      <c r="B2147" s="228">
        <v>98.2</v>
      </c>
      <c r="C2147" s="228">
        <v>1.56</v>
      </c>
      <c r="D2147" s="228">
        <v>120</v>
      </c>
      <c r="E2147" s="228">
        <v>1.4</v>
      </c>
      <c r="F2147" s="228">
        <v>21.799999999999997</v>
      </c>
      <c r="G2147" s="228">
        <v>-0.16000000000000014</v>
      </c>
    </row>
    <row r="2148" spans="1:7">
      <c r="A2148" s="228" t="s">
        <v>2859</v>
      </c>
      <c r="B2148" s="228">
        <v>147.30000000000001</v>
      </c>
      <c r="C2148" s="228">
        <v>2.34</v>
      </c>
      <c r="D2148" s="228">
        <v>180</v>
      </c>
      <c r="E2148" s="228">
        <v>2.1</v>
      </c>
      <c r="F2148" s="228">
        <v>32.699999999999989</v>
      </c>
      <c r="G2148" s="228">
        <v>-0.23999999999999977</v>
      </c>
    </row>
    <row r="2149" spans="1:7">
      <c r="A2149" s="228" t="s">
        <v>2860</v>
      </c>
      <c r="B2149" s="228">
        <v>246</v>
      </c>
      <c r="C2149" s="228">
        <v>3.2951999999999995</v>
      </c>
      <c r="D2149" s="228">
        <v>324</v>
      </c>
      <c r="E2149" s="228">
        <v>3.96</v>
      </c>
      <c r="F2149" s="228">
        <v>78</v>
      </c>
      <c r="G2149" s="228">
        <v>0.6648000000000005</v>
      </c>
    </row>
    <row r="2150" spans="1:7">
      <c r="A2150" s="228" t="s">
        <v>2861</v>
      </c>
      <c r="B2150" s="228">
        <v>147.30000000000001</v>
      </c>
      <c r="C2150" s="228">
        <v>2.34</v>
      </c>
      <c r="D2150" s="228">
        <v>180</v>
      </c>
      <c r="E2150" s="228">
        <v>2.1</v>
      </c>
      <c r="F2150" s="228">
        <v>32.699999999999989</v>
      </c>
      <c r="G2150" s="228">
        <v>-0.23999999999999977</v>
      </c>
    </row>
    <row r="2151" spans="1:7">
      <c r="A2151" s="228" t="s">
        <v>2862</v>
      </c>
      <c r="B2151" s="228">
        <v>145</v>
      </c>
      <c r="C2151" s="228">
        <v>2.0025599999999999</v>
      </c>
      <c r="D2151" s="228">
        <v>180</v>
      </c>
      <c r="E2151" s="228">
        <v>2.1</v>
      </c>
      <c r="F2151" s="228">
        <v>35</v>
      </c>
      <c r="G2151" s="228">
        <v>9.7440000000000193E-2</v>
      </c>
    </row>
    <row r="2152" spans="1:7">
      <c r="A2152" s="228" t="s">
        <v>2863</v>
      </c>
      <c r="B2152" s="228">
        <v>179</v>
      </c>
      <c r="C2152" s="228">
        <v>2.4399999999999995</v>
      </c>
      <c r="D2152" s="228">
        <v>324</v>
      </c>
      <c r="E2152" s="228">
        <v>3.96</v>
      </c>
      <c r="F2152" s="228">
        <v>145</v>
      </c>
      <c r="G2152" s="228">
        <v>1.5200000000000005</v>
      </c>
    </row>
    <row r="2153" spans="1:7">
      <c r="A2153" s="228" t="s">
        <v>2864</v>
      </c>
      <c r="B2153" s="228">
        <v>147.30000000000001</v>
      </c>
      <c r="C2153" s="228">
        <v>2.34</v>
      </c>
      <c r="D2153" s="228">
        <v>180</v>
      </c>
      <c r="E2153" s="228">
        <v>2.1</v>
      </c>
      <c r="F2153" s="228">
        <v>32.699999999999989</v>
      </c>
      <c r="G2153" s="228">
        <v>-0.23999999999999977</v>
      </c>
    </row>
    <row r="2154" spans="1:7">
      <c r="A2154" s="228" t="s">
        <v>2865</v>
      </c>
      <c r="B2154" s="228">
        <v>174.4</v>
      </c>
      <c r="C2154" s="228">
        <v>2.4500000000000002</v>
      </c>
      <c r="D2154" s="228">
        <v>180</v>
      </c>
      <c r="E2154" s="228">
        <v>2.1</v>
      </c>
      <c r="F2154" s="228">
        <v>5.5999999999999943</v>
      </c>
      <c r="G2154" s="228">
        <v>-0.35000000000000009</v>
      </c>
    </row>
    <row r="2155" spans="1:7">
      <c r="A2155" s="228" t="s">
        <v>2866</v>
      </c>
      <c r="B2155" s="228">
        <v>169</v>
      </c>
      <c r="C2155" s="228">
        <v>2.57</v>
      </c>
      <c r="D2155" s="228">
        <v>180</v>
      </c>
      <c r="E2155" s="228">
        <v>2.1</v>
      </c>
      <c r="F2155" s="228">
        <v>11</v>
      </c>
      <c r="G2155" s="228">
        <v>-0.46999999999999975</v>
      </c>
    </row>
    <row r="2156" spans="1:7">
      <c r="A2156" s="228" t="s">
        <v>2867</v>
      </c>
      <c r="B2156" s="228">
        <v>312.7</v>
      </c>
      <c r="C2156" s="228">
        <v>4.7420000000000009</v>
      </c>
      <c r="D2156" s="228">
        <v>336</v>
      </c>
      <c r="E2156" s="228">
        <v>4.62</v>
      </c>
      <c r="F2156" s="228">
        <v>23.300000000000011</v>
      </c>
      <c r="G2156" s="228">
        <v>-0.12200000000000077</v>
      </c>
    </row>
    <row r="2157" spans="1:7">
      <c r="A2157" s="228" t="s">
        <v>2868</v>
      </c>
      <c r="B2157" s="228">
        <v>218.5</v>
      </c>
      <c r="C2157" s="228">
        <v>3.0499999999999994</v>
      </c>
      <c r="D2157" s="228">
        <v>324</v>
      </c>
      <c r="E2157" s="228">
        <v>3.96</v>
      </c>
      <c r="F2157" s="228">
        <v>105.5</v>
      </c>
      <c r="G2157" s="228">
        <v>0.91000000000000059</v>
      </c>
    </row>
    <row r="2158" spans="1:7">
      <c r="A2158" s="228" t="s">
        <v>2869</v>
      </c>
      <c r="B2158" s="228">
        <v>208.7</v>
      </c>
      <c r="C2158" s="228">
        <v>3.1120000000000005</v>
      </c>
      <c r="D2158" s="228">
        <v>336</v>
      </c>
      <c r="E2158" s="228">
        <v>4.62</v>
      </c>
      <c r="F2158" s="228">
        <v>127.30000000000001</v>
      </c>
      <c r="G2158" s="228">
        <v>1.5079999999999996</v>
      </c>
    </row>
    <row r="2159" spans="1:7">
      <c r="A2159" s="228" t="s">
        <v>2870</v>
      </c>
      <c r="B2159" s="228">
        <v>185</v>
      </c>
      <c r="C2159" s="228">
        <v>1.5834999999999999</v>
      </c>
      <c r="D2159" s="228">
        <v>180</v>
      </c>
      <c r="E2159" s="228">
        <v>2.1</v>
      </c>
      <c r="F2159" s="228">
        <v>-5</v>
      </c>
      <c r="G2159" s="228">
        <v>0.51650000000000018</v>
      </c>
    </row>
    <row r="2160" spans="1:7">
      <c r="A2160" s="228" t="s">
        <v>2871</v>
      </c>
      <c r="B2160" s="228">
        <v>84.6</v>
      </c>
      <c r="C2160" s="228">
        <v>1.3640000000000001</v>
      </c>
      <c r="D2160" s="228">
        <v>120</v>
      </c>
      <c r="E2160" s="228">
        <v>1.4</v>
      </c>
      <c r="F2160" s="228">
        <v>35.400000000000006</v>
      </c>
      <c r="G2160" s="228">
        <v>3.599999999999981E-2</v>
      </c>
    </row>
    <row r="2161" spans="1:7">
      <c r="A2161" s="228" t="s">
        <v>2872</v>
      </c>
      <c r="B2161" s="228">
        <v>198</v>
      </c>
      <c r="C2161" s="228">
        <v>3.06</v>
      </c>
      <c r="D2161" s="228">
        <v>224</v>
      </c>
      <c r="E2161" s="228">
        <v>3.08</v>
      </c>
      <c r="F2161" s="228">
        <v>26</v>
      </c>
      <c r="G2161" s="228">
        <v>2.0000000000000018E-2</v>
      </c>
    </row>
    <row r="2162" spans="1:7">
      <c r="A2162" s="228" t="s">
        <v>2873</v>
      </c>
      <c r="B2162" s="228">
        <v>366.55</v>
      </c>
      <c r="C2162" s="228">
        <v>5.0597999999999992</v>
      </c>
      <c r="D2162" s="228">
        <v>448</v>
      </c>
      <c r="E2162" s="228">
        <v>6.16</v>
      </c>
      <c r="F2162" s="228">
        <v>81.449999999999989</v>
      </c>
      <c r="G2162" s="228">
        <v>1.100200000000001</v>
      </c>
    </row>
    <row r="2163" spans="1:7">
      <c r="A2163" s="228" t="s">
        <v>2874</v>
      </c>
      <c r="B2163" s="228">
        <v>154</v>
      </c>
      <c r="C2163" s="228">
        <v>2.3600000000000003</v>
      </c>
      <c r="D2163" s="228">
        <v>180</v>
      </c>
      <c r="E2163" s="228">
        <v>2.1</v>
      </c>
      <c r="F2163" s="228">
        <v>26</v>
      </c>
      <c r="G2163" s="228">
        <v>-0.26000000000000023</v>
      </c>
    </row>
    <row r="2164" spans="1:7">
      <c r="A2164" s="228" t="s">
        <v>2875</v>
      </c>
      <c r="B2164" s="228">
        <v>174.3</v>
      </c>
      <c r="C2164" s="228">
        <v>2.7800000000000002</v>
      </c>
      <c r="D2164" s="228">
        <v>336</v>
      </c>
      <c r="E2164" s="228">
        <v>4.62</v>
      </c>
      <c r="F2164" s="228">
        <v>161.69999999999999</v>
      </c>
      <c r="G2164" s="228">
        <v>1.8399999999999999</v>
      </c>
    </row>
    <row r="2165" spans="1:7">
      <c r="A2165" s="228" t="s">
        <v>2876</v>
      </c>
      <c r="B2165" s="228">
        <v>315.89999999999998</v>
      </c>
      <c r="C2165" s="228">
        <v>5.1000000000000005</v>
      </c>
      <c r="D2165" s="228">
        <v>336</v>
      </c>
      <c r="E2165" s="228">
        <v>4.62</v>
      </c>
      <c r="F2165" s="228">
        <v>20.100000000000023</v>
      </c>
      <c r="G2165" s="228">
        <v>-0.48000000000000043</v>
      </c>
    </row>
    <row r="2166" spans="1:7">
      <c r="A2166" s="228" t="s">
        <v>2877</v>
      </c>
      <c r="B2166" s="228">
        <v>408.20000000000005</v>
      </c>
      <c r="C2166" s="228">
        <v>7.152000000000001</v>
      </c>
      <c r="D2166" s="228">
        <v>480</v>
      </c>
      <c r="E2166" s="228">
        <v>6.48</v>
      </c>
      <c r="F2166" s="228">
        <v>71.799999999999955</v>
      </c>
      <c r="G2166" s="228">
        <v>-0.6720000000000006</v>
      </c>
    </row>
    <row r="2167" spans="1:7">
      <c r="A2167" s="228" t="s">
        <v>2878</v>
      </c>
      <c r="B2167" s="228">
        <v>112.5</v>
      </c>
      <c r="C2167" s="228">
        <v>1.497185</v>
      </c>
      <c r="D2167" s="228">
        <v>180</v>
      </c>
      <c r="E2167" s="228">
        <v>2.1</v>
      </c>
      <c r="F2167" s="228">
        <v>67.5</v>
      </c>
      <c r="G2167" s="228">
        <v>0.6028150000000001</v>
      </c>
    </row>
    <row r="2168" spans="1:7">
      <c r="A2168" s="228" t="s">
        <v>2879</v>
      </c>
      <c r="B2168" s="228">
        <v>200.5</v>
      </c>
      <c r="C2168" s="228">
        <v>2.6599999999999997</v>
      </c>
      <c r="D2168" s="228">
        <v>180</v>
      </c>
      <c r="E2168" s="228">
        <v>2.1</v>
      </c>
      <c r="F2168" s="228">
        <v>-20.5</v>
      </c>
      <c r="G2168" s="228">
        <v>-0.55999999999999961</v>
      </c>
    </row>
    <row r="2169" spans="1:7">
      <c r="A2169" s="228" t="s">
        <v>2880</v>
      </c>
      <c r="B2169" s="228">
        <v>277.89999999999998</v>
      </c>
      <c r="C2169" s="228">
        <v>3.9300000000000006</v>
      </c>
      <c r="D2169" s="228">
        <v>336</v>
      </c>
      <c r="E2169" s="228">
        <v>4.62</v>
      </c>
      <c r="F2169" s="228">
        <v>58.100000000000023</v>
      </c>
      <c r="G2169" s="228">
        <v>0.6899999999999995</v>
      </c>
    </row>
    <row r="2170" spans="1:7">
      <c r="A2170" s="228" t="s">
        <v>2881</v>
      </c>
      <c r="B2170" s="228">
        <v>271</v>
      </c>
      <c r="C2170" s="228">
        <v>3.6799999999999997</v>
      </c>
      <c r="D2170" s="228">
        <v>336</v>
      </c>
      <c r="E2170" s="228">
        <v>4.62</v>
      </c>
      <c r="F2170" s="228">
        <v>65</v>
      </c>
      <c r="G2170" s="228">
        <v>0.94000000000000039</v>
      </c>
    </row>
    <row r="2171" spans="1:7">
      <c r="A2171" s="228" t="s">
        <v>2882</v>
      </c>
      <c r="B2171" s="228">
        <v>313.5</v>
      </c>
      <c r="C2171" s="228">
        <v>4.45</v>
      </c>
      <c r="D2171" s="228">
        <v>336</v>
      </c>
      <c r="E2171" s="228">
        <v>4.62</v>
      </c>
      <c r="F2171" s="228">
        <v>22.5</v>
      </c>
      <c r="G2171" s="228">
        <v>0.16999999999999993</v>
      </c>
    </row>
    <row r="2172" spans="1:7">
      <c r="A2172" s="228" t="s">
        <v>2883</v>
      </c>
      <c r="B2172" s="228">
        <v>246</v>
      </c>
      <c r="C2172" s="228">
        <v>3.2951999999999995</v>
      </c>
      <c r="D2172" s="228">
        <v>324</v>
      </c>
      <c r="E2172" s="228">
        <v>3.96</v>
      </c>
      <c r="F2172" s="228">
        <v>78</v>
      </c>
      <c r="G2172" s="228">
        <v>0.6648000000000005</v>
      </c>
    </row>
    <row r="2173" spans="1:7">
      <c r="A2173" s="228" t="s">
        <v>2884</v>
      </c>
      <c r="B2173" s="228">
        <v>218.5</v>
      </c>
      <c r="C2173" s="228">
        <v>3.0499999999999994</v>
      </c>
      <c r="D2173" s="228">
        <v>324</v>
      </c>
      <c r="E2173" s="228">
        <v>3.96</v>
      </c>
      <c r="F2173" s="228">
        <v>105.5</v>
      </c>
      <c r="G2173" s="228">
        <v>0.91000000000000059</v>
      </c>
    </row>
    <row r="2174" spans="1:7">
      <c r="A2174" s="228" t="s">
        <v>2885</v>
      </c>
      <c r="B2174" s="228">
        <v>148</v>
      </c>
      <c r="C2174" s="228">
        <v>1.2235</v>
      </c>
      <c r="D2174" s="228">
        <v>180</v>
      </c>
      <c r="E2174" s="228">
        <v>2.1</v>
      </c>
      <c r="F2174" s="228">
        <v>32</v>
      </c>
      <c r="G2174" s="228">
        <v>0.87650000000000006</v>
      </c>
    </row>
    <row r="2175" spans="1:7">
      <c r="A2175" s="228" t="s">
        <v>2886</v>
      </c>
      <c r="B2175" s="228">
        <v>181.3</v>
      </c>
      <c r="C2175" s="228">
        <v>2.9</v>
      </c>
      <c r="D2175" s="228">
        <v>180</v>
      </c>
      <c r="E2175" s="228">
        <v>2.1</v>
      </c>
      <c r="F2175" s="228">
        <v>-1.3000000000000114</v>
      </c>
      <c r="G2175" s="228">
        <v>-0.79999999999999982</v>
      </c>
    </row>
    <row r="2176" spans="1:7">
      <c r="A2176" s="228" t="s">
        <v>2887</v>
      </c>
      <c r="B2176" s="228">
        <v>162</v>
      </c>
      <c r="C2176" s="228">
        <v>2.3343699999999998</v>
      </c>
      <c r="D2176" s="228">
        <v>120</v>
      </c>
      <c r="E2176" s="228">
        <v>1.4</v>
      </c>
      <c r="F2176" s="228">
        <v>-42</v>
      </c>
      <c r="G2176" s="228">
        <v>-0.93436999999999992</v>
      </c>
    </row>
    <row r="2177" spans="1:7">
      <c r="A2177" s="228" t="s">
        <v>2888</v>
      </c>
      <c r="B2177" s="228">
        <v>235</v>
      </c>
      <c r="C2177" s="228">
        <v>3.46</v>
      </c>
      <c r="D2177" s="228">
        <v>216</v>
      </c>
      <c r="E2177" s="228">
        <v>2.64</v>
      </c>
      <c r="F2177" s="228">
        <v>-19</v>
      </c>
      <c r="G2177" s="228">
        <v>-0.81999999999999984</v>
      </c>
    </row>
    <row r="2178" spans="1:7">
      <c r="A2178" s="228" t="s">
        <v>2889</v>
      </c>
      <c r="B2178" s="228">
        <v>242.5</v>
      </c>
      <c r="C2178" s="228">
        <v>3.5520000000000005</v>
      </c>
      <c r="D2178" s="228">
        <v>320</v>
      </c>
      <c r="E2178" s="228">
        <v>4.32</v>
      </c>
      <c r="F2178" s="228">
        <v>77.5</v>
      </c>
      <c r="G2178" s="228">
        <v>0.76799999999999979</v>
      </c>
    </row>
    <row r="2179" spans="1:7">
      <c r="A2179" s="228" t="s">
        <v>2890</v>
      </c>
      <c r="B2179" s="228">
        <v>113.2</v>
      </c>
      <c r="C2179" s="228">
        <v>1.6800000000000002</v>
      </c>
      <c r="D2179" s="228">
        <v>120</v>
      </c>
      <c r="E2179" s="228">
        <v>1.4</v>
      </c>
      <c r="F2179" s="228">
        <v>6.7999999999999972</v>
      </c>
      <c r="G2179" s="228">
        <v>-0.28000000000000025</v>
      </c>
    </row>
    <row r="2180" spans="1:7">
      <c r="A2180" s="228" t="s">
        <v>2891</v>
      </c>
      <c r="B2180" s="228">
        <v>463</v>
      </c>
      <c r="C2180" s="228">
        <v>6.7200000000000006</v>
      </c>
      <c r="D2180" s="228">
        <v>480</v>
      </c>
      <c r="E2180" s="228">
        <v>6.48</v>
      </c>
      <c r="F2180" s="228">
        <v>17</v>
      </c>
      <c r="G2180" s="228">
        <v>-0.24000000000000021</v>
      </c>
    </row>
    <row r="2181" spans="1:7">
      <c r="A2181" s="228" t="s">
        <v>2892</v>
      </c>
      <c r="B2181" s="228">
        <v>132.19999999999999</v>
      </c>
      <c r="C2181" s="228">
        <v>2.12</v>
      </c>
      <c r="D2181" s="228">
        <v>120</v>
      </c>
      <c r="E2181" s="228">
        <v>1.4</v>
      </c>
      <c r="F2181" s="228">
        <v>-12.199999999999989</v>
      </c>
      <c r="G2181" s="228">
        <v>-0.7200000000000002</v>
      </c>
    </row>
    <row r="2182" spans="1:7">
      <c r="A2182" s="228" t="s">
        <v>2893</v>
      </c>
      <c r="B2182" s="228">
        <v>197.3</v>
      </c>
      <c r="C2182" s="228">
        <v>3.0599999999999996</v>
      </c>
      <c r="D2182" s="228">
        <v>224</v>
      </c>
      <c r="E2182" s="228">
        <v>3.08</v>
      </c>
      <c r="F2182" s="228">
        <v>26.699999999999989</v>
      </c>
      <c r="G2182" s="228">
        <v>2.0000000000000462E-2</v>
      </c>
    </row>
    <row r="2183" spans="1:7">
      <c r="A2183" s="228" t="s">
        <v>2894</v>
      </c>
      <c r="B2183" s="228">
        <v>201</v>
      </c>
      <c r="C2183" s="228">
        <v>2.9343699999999999</v>
      </c>
      <c r="D2183" s="228">
        <v>336</v>
      </c>
      <c r="E2183" s="228">
        <v>4.62</v>
      </c>
      <c r="F2183" s="228">
        <v>135</v>
      </c>
      <c r="G2183" s="228">
        <v>1.6856300000000002</v>
      </c>
    </row>
    <row r="2184" spans="1:7">
      <c r="A2184" s="228" t="s">
        <v>2895</v>
      </c>
      <c r="B2184" s="228">
        <v>174.10000000000002</v>
      </c>
      <c r="C2184" s="228">
        <v>2.8300000000000005</v>
      </c>
      <c r="D2184" s="228">
        <v>180</v>
      </c>
      <c r="E2184" s="228">
        <v>2.1</v>
      </c>
      <c r="F2184" s="228">
        <v>5.8999999999999773</v>
      </c>
      <c r="G2184" s="228">
        <v>-0.73000000000000043</v>
      </c>
    </row>
    <row r="2185" spans="1:7">
      <c r="A2185" s="228" t="s">
        <v>2896</v>
      </c>
      <c r="B2185" s="228">
        <v>174</v>
      </c>
      <c r="C2185" s="228">
        <v>2.3438399999999997</v>
      </c>
      <c r="D2185" s="228">
        <v>180</v>
      </c>
      <c r="E2185" s="228">
        <v>2.1</v>
      </c>
      <c r="F2185" s="228">
        <v>6</v>
      </c>
      <c r="G2185" s="228">
        <v>-0.24383999999999961</v>
      </c>
    </row>
    <row r="2186" spans="1:7">
      <c r="A2186" s="228" t="s">
        <v>2897</v>
      </c>
      <c r="B2186" s="228">
        <v>203</v>
      </c>
      <c r="C2186" s="228">
        <v>2.9415549999999993</v>
      </c>
      <c r="D2186" s="228">
        <v>180</v>
      </c>
      <c r="E2186" s="228">
        <v>2.1</v>
      </c>
      <c r="F2186" s="228">
        <v>-23</v>
      </c>
      <c r="G2186" s="228">
        <v>-0.84155499999999916</v>
      </c>
    </row>
    <row r="2187" spans="1:7">
      <c r="A2187" s="228" t="s">
        <v>2898</v>
      </c>
      <c r="B2187" s="228">
        <v>158.30000000000001</v>
      </c>
      <c r="C2187" s="228">
        <v>2.35</v>
      </c>
      <c r="D2187" s="228">
        <v>180</v>
      </c>
      <c r="E2187" s="228">
        <v>2.1</v>
      </c>
      <c r="F2187" s="228">
        <v>21.699999999999989</v>
      </c>
      <c r="G2187" s="228">
        <v>-0.25</v>
      </c>
    </row>
    <row r="2188" spans="1:7">
      <c r="A2188" s="228" t="s">
        <v>2899</v>
      </c>
      <c r="B2188" s="228">
        <v>288</v>
      </c>
      <c r="C2188" s="228">
        <v>3.8543700000000003</v>
      </c>
      <c r="D2188" s="228">
        <v>180</v>
      </c>
      <c r="E2188" s="228">
        <v>2.1</v>
      </c>
      <c r="F2188" s="228">
        <v>-108</v>
      </c>
      <c r="G2188" s="228">
        <v>-1.7543700000000002</v>
      </c>
    </row>
    <row r="2189" spans="1:7">
      <c r="A2189" s="228" t="s">
        <v>2900</v>
      </c>
      <c r="B2189" s="228">
        <v>328</v>
      </c>
      <c r="C2189" s="228">
        <v>4.8945600000000002</v>
      </c>
      <c r="D2189" s="228">
        <v>336</v>
      </c>
      <c r="E2189" s="228">
        <v>4.62</v>
      </c>
      <c r="F2189" s="228">
        <v>8</v>
      </c>
      <c r="G2189" s="228">
        <v>-0.27456000000000014</v>
      </c>
    </row>
    <row r="2190" spans="1:7">
      <c r="A2190" s="228" t="s">
        <v>2901</v>
      </c>
      <c r="B2190" s="228">
        <v>226.5</v>
      </c>
      <c r="C2190" s="228">
        <v>2.9700000000000006</v>
      </c>
      <c r="D2190" s="228">
        <v>180</v>
      </c>
      <c r="E2190" s="228">
        <v>2.1</v>
      </c>
      <c r="F2190" s="228">
        <v>-46.5</v>
      </c>
      <c r="G2190" s="228">
        <v>-0.87000000000000055</v>
      </c>
    </row>
    <row r="2191" spans="1:7">
      <c r="A2191" s="228" t="s">
        <v>2902</v>
      </c>
      <c r="B2191" s="228">
        <v>109</v>
      </c>
      <c r="C2191" s="228">
        <v>1.4425600000000001</v>
      </c>
      <c r="D2191" s="228">
        <v>120</v>
      </c>
      <c r="E2191" s="228">
        <v>1.4</v>
      </c>
      <c r="F2191" s="228">
        <v>11</v>
      </c>
      <c r="G2191" s="228">
        <v>-4.2560000000000153E-2</v>
      </c>
    </row>
    <row r="2192" spans="1:7">
      <c r="A2192" s="228" t="s">
        <v>2903</v>
      </c>
      <c r="B2192" s="228">
        <v>140.30000000000001</v>
      </c>
      <c r="C2192" s="228">
        <v>2.2200000000000002</v>
      </c>
      <c r="D2192" s="228">
        <v>180</v>
      </c>
      <c r="E2192" s="228">
        <v>2.1</v>
      </c>
      <c r="F2192" s="228">
        <v>39.699999999999989</v>
      </c>
      <c r="G2192" s="228">
        <v>-0.12000000000000011</v>
      </c>
    </row>
    <row r="2193" spans="1:7">
      <c r="A2193" s="228" t="s">
        <v>2904</v>
      </c>
      <c r="B2193" s="228">
        <v>218</v>
      </c>
      <c r="C2193" s="228">
        <v>3.15</v>
      </c>
      <c r="D2193" s="228">
        <v>324</v>
      </c>
      <c r="E2193" s="228">
        <v>3.96</v>
      </c>
      <c r="F2193" s="228">
        <v>106</v>
      </c>
      <c r="G2193" s="228">
        <v>0.81</v>
      </c>
    </row>
    <row r="2194" spans="1:7">
      <c r="A2194" s="228" t="s">
        <v>2905</v>
      </c>
      <c r="B2194" s="228">
        <v>155</v>
      </c>
      <c r="C2194" s="228">
        <v>1.3434999999999999</v>
      </c>
      <c r="D2194" s="228">
        <v>180</v>
      </c>
      <c r="E2194" s="228">
        <v>2.1</v>
      </c>
      <c r="F2194" s="228">
        <v>25</v>
      </c>
      <c r="G2194" s="228">
        <v>0.75650000000000017</v>
      </c>
    </row>
    <row r="2195" spans="1:7">
      <c r="A2195" s="228" t="s">
        <v>2906</v>
      </c>
      <c r="B2195" s="228">
        <v>145</v>
      </c>
      <c r="C2195" s="228">
        <v>2.0025599999999999</v>
      </c>
      <c r="D2195" s="228">
        <v>180</v>
      </c>
      <c r="E2195" s="228">
        <v>2.1</v>
      </c>
      <c r="F2195" s="228">
        <v>35</v>
      </c>
      <c r="G2195" s="228">
        <v>9.7440000000000193E-2</v>
      </c>
    </row>
    <row r="2196" spans="1:7">
      <c r="A2196" s="228" t="s">
        <v>2907</v>
      </c>
      <c r="B2196" s="228">
        <v>152</v>
      </c>
      <c r="C2196" s="228">
        <v>2.12256</v>
      </c>
      <c r="D2196" s="228">
        <v>180</v>
      </c>
      <c r="E2196" s="228">
        <v>2.1</v>
      </c>
      <c r="F2196" s="228">
        <v>28</v>
      </c>
      <c r="G2196" s="228">
        <v>-2.2559999999999913E-2</v>
      </c>
    </row>
    <row r="2197" spans="1:7">
      <c r="A2197" s="228" t="s">
        <v>2908</v>
      </c>
      <c r="B2197" s="228">
        <v>135</v>
      </c>
      <c r="C2197" s="228">
        <v>1.8215549999999996</v>
      </c>
      <c r="D2197" s="228">
        <v>180</v>
      </c>
      <c r="E2197" s="228">
        <v>2.1</v>
      </c>
      <c r="F2197" s="228">
        <v>45</v>
      </c>
      <c r="G2197" s="228">
        <v>0.2784450000000005</v>
      </c>
    </row>
    <row r="2198" spans="1:7">
      <c r="A2198" s="228" t="s">
        <v>2909</v>
      </c>
      <c r="B2198" s="228">
        <v>214</v>
      </c>
      <c r="C2198" s="228">
        <v>2.7851639999999995</v>
      </c>
      <c r="D2198" s="228">
        <v>324</v>
      </c>
      <c r="E2198" s="228">
        <v>3.96</v>
      </c>
      <c r="F2198" s="228">
        <v>110</v>
      </c>
      <c r="G2198" s="228">
        <v>1.1748360000000004</v>
      </c>
    </row>
    <row r="2199" spans="1:7">
      <c r="A2199" s="228" t="s">
        <v>2910</v>
      </c>
      <c r="B2199" s="228">
        <v>147.6</v>
      </c>
      <c r="C2199" s="228">
        <v>2.2199999999999998</v>
      </c>
      <c r="D2199" s="228">
        <v>216</v>
      </c>
      <c r="E2199" s="228">
        <v>2.64</v>
      </c>
      <c r="F2199" s="228">
        <v>68.400000000000006</v>
      </c>
      <c r="G2199" s="228">
        <v>0.42000000000000037</v>
      </c>
    </row>
    <row r="2200" spans="1:7">
      <c r="A2200" s="228" t="s">
        <v>2911</v>
      </c>
      <c r="B2200" s="228">
        <v>151.80000000000001</v>
      </c>
      <c r="C2200" s="228">
        <v>2.8400000000000007</v>
      </c>
      <c r="D2200" s="228">
        <v>216</v>
      </c>
      <c r="E2200" s="228">
        <v>2.64</v>
      </c>
      <c r="F2200" s="228">
        <v>64.199999999999989</v>
      </c>
      <c r="G2200" s="228">
        <v>-0.20000000000000062</v>
      </c>
    </row>
    <row r="2201" spans="1:7">
      <c r="A2201" s="228" t="s">
        <v>2912</v>
      </c>
      <c r="B2201" s="228">
        <v>140</v>
      </c>
      <c r="C2201" s="228">
        <v>1.2235</v>
      </c>
      <c r="D2201" s="228">
        <v>180</v>
      </c>
      <c r="E2201" s="228">
        <v>2.1</v>
      </c>
      <c r="F2201" s="228">
        <v>40</v>
      </c>
      <c r="G2201" s="228">
        <v>0.87650000000000006</v>
      </c>
    </row>
    <row r="2202" spans="1:7">
      <c r="A2202" s="228" t="s">
        <v>2913</v>
      </c>
      <c r="B2202" s="228">
        <v>138.1</v>
      </c>
      <c r="C2202" s="228">
        <v>1.8980760000000001</v>
      </c>
      <c r="D2202" s="228">
        <v>180</v>
      </c>
      <c r="E2202" s="228">
        <v>2.1</v>
      </c>
      <c r="F2202" s="228">
        <v>41.900000000000006</v>
      </c>
      <c r="G2202" s="228">
        <v>0.20192399999999999</v>
      </c>
    </row>
    <row r="2203" spans="1:7">
      <c r="A2203" s="228" t="s">
        <v>2914</v>
      </c>
      <c r="B2203" s="228">
        <v>126</v>
      </c>
      <c r="C2203" s="228">
        <v>1.355925</v>
      </c>
      <c r="D2203" s="228">
        <v>180</v>
      </c>
      <c r="E2203" s="228">
        <v>2.1</v>
      </c>
      <c r="F2203" s="228">
        <v>54</v>
      </c>
      <c r="G2203" s="228">
        <v>0.74407500000000004</v>
      </c>
    </row>
    <row r="2204" spans="1:7">
      <c r="A2204" s="228" t="s">
        <v>2915</v>
      </c>
      <c r="B2204" s="228">
        <v>155</v>
      </c>
      <c r="C2204" s="228">
        <v>1.3434999999999999</v>
      </c>
      <c r="D2204" s="228">
        <v>180</v>
      </c>
      <c r="E2204" s="228">
        <v>2.1</v>
      </c>
      <c r="F2204" s="228">
        <v>25</v>
      </c>
      <c r="G2204" s="228">
        <v>0.75650000000000017</v>
      </c>
    </row>
    <row r="2205" spans="1:7">
      <c r="A2205" s="228" t="s">
        <v>2916</v>
      </c>
      <c r="B2205" s="228">
        <v>221.4</v>
      </c>
      <c r="C2205" s="228">
        <v>3.33</v>
      </c>
      <c r="D2205" s="228">
        <v>324</v>
      </c>
      <c r="E2205" s="228">
        <v>3.96</v>
      </c>
      <c r="F2205" s="228">
        <v>102.6</v>
      </c>
      <c r="G2205" s="228">
        <v>0.62999999999999989</v>
      </c>
    </row>
    <row r="2206" spans="1:7">
      <c r="A2206" s="228" t="s">
        <v>2917</v>
      </c>
      <c r="B2206" s="228">
        <v>321</v>
      </c>
      <c r="C2206" s="228">
        <v>5.0804050000000007</v>
      </c>
      <c r="D2206" s="228">
        <v>324</v>
      </c>
      <c r="E2206" s="228">
        <v>3.96</v>
      </c>
      <c r="F2206" s="228">
        <v>3</v>
      </c>
      <c r="G2206" s="228">
        <v>-1.1204050000000008</v>
      </c>
    </row>
    <row r="2207" spans="1:7">
      <c r="A2207" s="228" t="s">
        <v>2918</v>
      </c>
      <c r="B2207" s="228">
        <v>102</v>
      </c>
      <c r="C2207" s="228">
        <v>1.36</v>
      </c>
      <c r="D2207" s="228">
        <v>120</v>
      </c>
      <c r="E2207" s="228">
        <v>1.4</v>
      </c>
      <c r="F2207" s="228">
        <v>18</v>
      </c>
      <c r="G2207" s="228">
        <v>3.9999999999999813E-2</v>
      </c>
    </row>
    <row r="2208" spans="1:7">
      <c r="A2208" s="228" t="s">
        <v>2919</v>
      </c>
      <c r="B2208" s="228">
        <v>147.30000000000001</v>
      </c>
      <c r="C2208" s="228">
        <v>2.34</v>
      </c>
      <c r="D2208" s="228">
        <v>180</v>
      </c>
      <c r="E2208" s="228">
        <v>2.1</v>
      </c>
      <c r="F2208" s="228">
        <v>32.699999999999989</v>
      </c>
      <c r="G2208" s="228">
        <v>-0.23999999999999977</v>
      </c>
    </row>
    <row r="2209" spans="1:7">
      <c r="A2209" s="228" t="s">
        <v>2920</v>
      </c>
      <c r="B2209" s="228">
        <v>146</v>
      </c>
      <c r="C2209" s="228">
        <v>1.9200000000000004</v>
      </c>
      <c r="D2209" s="228">
        <v>180</v>
      </c>
      <c r="E2209" s="228">
        <v>2.1</v>
      </c>
      <c r="F2209" s="228">
        <v>34</v>
      </c>
      <c r="G2209" s="228">
        <v>0.17999999999999972</v>
      </c>
    </row>
    <row r="2210" spans="1:7">
      <c r="A2210" s="228" t="s">
        <v>2921</v>
      </c>
      <c r="B2210" s="228">
        <v>155</v>
      </c>
      <c r="C2210" s="228">
        <v>1.3434999999999999</v>
      </c>
      <c r="D2210" s="228">
        <v>180</v>
      </c>
      <c r="E2210" s="228">
        <v>2.1</v>
      </c>
      <c r="F2210" s="228">
        <v>25</v>
      </c>
      <c r="G2210" s="228">
        <v>0.75650000000000017</v>
      </c>
    </row>
    <row r="2211" spans="1:7">
      <c r="A2211" s="228" t="s">
        <v>2922</v>
      </c>
      <c r="B2211" s="228">
        <v>262.5</v>
      </c>
      <c r="C2211" s="228">
        <v>4.0116149999999999</v>
      </c>
      <c r="D2211" s="228">
        <v>324</v>
      </c>
      <c r="E2211" s="228">
        <v>3.96</v>
      </c>
      <c r="F2211" s="228">
        <v>61.5</v>
      </c>
      <c r="G2211" s="228">
        <v>-5.1614999999999966E-2</v>
      </c>
    </row>
    <row r="2212" spans="1:7">
      <c r="A2212" s="228" t="s">
        <v>2923</v>
      </c>
      <c r="B2212" s="228">
        <v>208.75</v>
      </c>
      <c r="C2212" s="228">
        <v>3.2789999999999999</v>
      </c>
      <c r="D2212" s="228">
        <v>180</v>
      </c>
      <c r="E2212" s="228">
        <v>2.1</v>
      </c>
      <c r="F2212" s="228">
        <v>-28.75</v>
      </c>
      <c r="G2212" s="228">
        <v>-1.1789999999999998</v>
      </c>
    </row>
    <row r="2213" spans="1:7">
      <c r="A2213" s="228" t="s">
        <v>2924</v>
      </c>
      <c r="B2213" s="228">
        <v>135.6</v>
      </c>
      <c r="C2213" s="228">
        <v>2.2800000000000002</v>
      </c>
      <c r="D2213" s="228">
        <v>216</v>
      </c>
      <c r="E2213" s="228">
        <v>2.64</v>
      </c>
      <c r="F2213" s="228">
        <v>80.400000000000006</v>
      </c>
      <c r="G2213" s="228">
        <v>0.35999999999999988</v>
      </c>
    </row>
    <row r="2214" spans="1:7">
      <c r="A2214" s="228" t="s">
        <v>2925</v>
      </c>
      <c r="B2214" s="228">
        <v>95</v>
      </c>
      <c r="C2214" s="228">
        <v>1.24</v>
      </c>
      <c r="D2214" s="228">
        <v>120</v>
      </c>
      <c r="E2214" s="228">
        <v>1.4</v>
      </c>
      <c r="F2214" s="228">
        <v>25</v>
      </c>
      <c r="G2214" s="228">
        <v>0.15999999999999992</v>
      </c>
    </row>
    <row r="2215" spans="1:7">
      <c r="A2215" s="228" t="s">
        <v>2926</v>
      </c>
      <c r="B2215" s="228">
        <v>242.60000000000002</v>
      </c>
      <c r="C2215" s="228">
        <v>3.8299999999999996</v>
      </c>
      <c r="D2215" s="228">
        <v>180</v>
      </c>
      <c r="E2215" s="228">
        <v>2.1</v>
      </c>
      <c r="F2215" s="228">
        <v>-62.600000000000023</v>
      </c>
      <c r="G2215" s="228">
        <v>-1.7299999999999995</v>
      </c>
    </row>
    <row r="2216" spans="1:7">
      <c r="A2216" s="228" t="s">
        <v>2927</v>
      </c>
      <c r="B2216" s="228">
        <v>162.30000000000001</v>
      </c>
      <c r="C2216" s="228">
        <v>2.2200000000000002</v>
      </c>
      <c r="D2216" s="228">
        <v>180</v>
      </c>
      <c r="E2216" s="228">
        <v>2.1</v>
      </c>
      <c r="F2216" s="228">
        <v>17.699999999999989</v>
      </c>
      <c r="G2216" s="228">
        <v>-0.12000000000000011</v>
      </c>
    </row>
    <row r="2217" spans="1:7">
      <c r="A2217" s="228" t="s">
        <v>2928</v>
      </c>
      <c r="B2217" s="228">
        <v>269.3</v>
      </c>
      <c r="C2217" s="228">
        <v>3.6520000000000001</v>
      </c>
      <c r="D2217" s="228">
        <v>336</v>
      </c>
      <c r="E2217" s="228">
        <v>4.62</v>
      </c>
      <c r="F2217" s="228">
        <v>66.699999999999989</v>
      </c>
      <c r="G2217" s="228">
        <v>0.96799999999999997</v>
      </c>
    </row>
    <row r="2218" spans="1:7">
      <c r="A2218" s="228" t="s">
        <v>2929</v>
      </c>
      <c r="B2218" s="228">
        <v>140.30000000000001</v>
      </c>
      <c r="C2218" s="228">
        <v>2.2200000000000002</v>
      </c>
      <c r="D2218" s="228">
        <v>180</v>
      </c>
      <c r="E2218" s="228">
        <v>2.1</v>
      </c>
      <c r="F2218" s="228">
        <v>39.699999999999989</v>
      </c>
      <c r="G2218" s="228">
        <v>-0.12000000000000011</v>
      </c>
    </row>
    <row r="2219" spans="1:7">
      <c r="A2219" s="228" t="s">
        <v>2930</v>
      </c>
      <c r="B2219" s="228">
        <v>147.6</v>
      </c>
      <c r="C2219" s="228">
        <v>2.2200000000000002</v>
      </c>
      <c r="D2219" s="228">
        <v>216</v>
      </c>
      <c r="E2219" s="228">
        <v>2.64</v>
      </c>
      <c r="F2219" s="228">
        <v>68.400000000000006</v>
      </c>
      <c r="G2219" s="228">
        <v>0.41999999999999993</v>
      </c>
    </row>
    <row r="2220" spans="1:7">
      <c r="A2220" s="228" t="s">
        <v>2931</v>
      </c>
      <c r="B2220" s="228">
        <v>116</v>
      </c>
      <c r="C2220" s="228">
        <v>1.1274999999999999</v>
      </c>
      <c r="D2220" s="228">
        <v>180</v>
      </c>
      <c r="E2220" s="228">
        <v>2.1</v>
      </c>
      <c r="F2220" s="228">
        <v>64</v>
      </c>
      <c r="G2220" s="228">
        <v>0.97250000000000014</v>
      </c>
    </row>
    <row r="2221" spans="1:7">
      <c r="A2221" s="228" t="s">
        <v>2932</v>
      </c>
      <c r="B2221" s="228">
        <v>143</v>
      </c>
      <c r="C2221" s="228">
        <v>2.06</v>
      </c>
      <c r="D2221" s="228">
        <v>216</v>
      </c>
      <c r="E2221" s="228">
        <v>2.64</v>
      </c>
      <c r="F2221" s="228">
        <v>73</v>
      </c>
      <c r="G2221" s="228">
        <v>0.58000000000000007</v>
      </c>
    </row>
    <row r="2222" spans="1:7">
      <c r="A2222" s="228" t="s">
        <v>2933</v>
      </c>
      <c r="B2222" s="228">
        <v>174</v>
      </c>
      <c r="C2222" s="228">
        <v>2.3438399999999997</v>
      </c>
      <c r="D2222" s="228">
        <v>180</v>
      </c>
      <c r="E2222" s="228">
        <v>2.1</v>
      </c>
      <c r="F2222" s="228">
        <v>6</v>
      </c>
      <c r="G2222" s="228">
        <v>-0.24383999999999961</v>
      </c>
    </row>
    <row r="2223" spans="1:7">
      <c r="A2223" s="228" t="s">
        <v>2934</v>
      </c>
      <c r="B2223" s="228">
        <v>181.3</v>
      </c>
      <c r="C2223" s="228">
        <v>2.9</v>
      </c>
      <c r="D2223" s="228">
        <v>180</v>
      </c>
      <c r="E2223" s="228">
        <v>2.1</v>
      </c>
      <c r="F2223" s="228">
        <v>-1.3000000000000114</v>
      </c>
      <c r="G2223" s="228">
        <v>-0.79999999999999982</v>
      </c>
    </row>
    <row r="2224" spans="1:7">
      <c r="A2224" s="228" t="s">
        <v>2935</v>
      </c>
      <c r="B2224" s="228">
        <v>72</v>
      </c>
      <c r="C2224" s="228">
        <v>1.1200000000000001</v>
      </c>
      <c r="D2224" s="228">
        <v>120</v>
      </c>
      <c r="E2224" s="228">
        <v>1.4</v>
      </c>
      <c r="F2224" s="228">
        <v>48</v>
      </c>
      <c r="G2224" s="228">
        <v>0.2799999999999998</v>
      </c>
    </row>
    <row r="2225" spans="1:7">
      <c r="A2225" s="228" t="s">
        <v>2936</v>
      </c>
      <c r="B2225" s="228">
        <v>83.2</v>
      </c>
      <c r="C2225" s="228">
        <v>1.44</v>
      </c>
      <c r="D2225" s="228">
        <v>120</v>
      </c>
      <c r="E2225" s="228">
        <v>1.4</v>
      </c>
      <c r="F2225" s="228">
        <v>36.799999999999997</v>
      </c>
      <c r="G2225" s="228">
        <v>-4.0000000000000036E-2</v>
      </c>
    </row>
    <row r="2226" spans="1:7">
      <c r="A2226" s="228" t="s">
        <v>2937</v>
      </c>
      <c r="B2226" s="228">
        <v>108</v>
      </c>
      <c r="C2226" s="228">
        <v>1.6800000000000002</v>
      </c>
      <c r="D2226" s="228">
        <v>180</v>
      </c>
      <c r="E2226" s="228">
        <v>2.1</v>
      </c>
      <c r="F2226" s="228">
        <v>72</v>
      </c>
      <c r="G2226" s="228">
        <v>0.41999999999999993</v>
      </c>
    </row>
    <row r="2227" spans="1:7">
      <c r="A2227" s="228" t="s">
        <v>2938</v>
      </c>
      <c r="B2227" s="228">
        <v>174</v>
      </c>
      <c r="C2227" s="228">
        <v>2.3438399999999997</v>
      </c>
      <c r="D2227" s="228">
        <v>180</v>
      </c>
      <c r="E2227" s="228">
        <v>2.1</v>
      </c>
      <c r="F2227" s="228">
        <v>6</v>
      </c>
      <c r="G2227" s="228">
        <v>-0.24383999999999961</v>
      </c>
    </row>
    <row r="2228" spans="1:7">
      <c r="A2228" s="228" t="s">
        <v>2939</v>
      </c>
      <c r="B2228" s="228">
        <v>95</v>
      </c>
      <c r="C2228" s="228">
        <v>1.24</v>
      </c>
      <c r="D2228" s="228">
        <v>120</v>
      </c>
      <c r="E2228" s="228">
        <v>1.4</v>
      </c>
      <c r="F2228" s="228">
        <v>25</v>
      </c>
      <c r="G2228" s="228">
        <v>0.15999999999999992</v>
      </c>
    </row>
    <row r="2229" spans="1:7">
      <c r="A2229" s="228" t="s">
        <v>2940</v>
      </c>
      <c r="B2229" s="228">
        <v>145</v>
      </c>
      <c r="C2229" s="228">
        <v>2.12</v>
      </c>
      <c r="D2229" s="228">
        <v>216</v>
      </c>
      <c r="E2229" s="228">
        <v>2.64</v>
      </c>
      <c r="F2229" s="228">
        <v>71</v>
      </c>
      <c r="G2229" s="228">
        <v>0.52</v>
      </c>
    </row>
    <row r="2230" spans="1:7">
      <c r="A2230" s="228" t="s">
        <v>2941</v>
      </c>
      <c r="B2230" s="228">
        <v>155</v>
      </c>
      <c r="C2230" s="228">
        <v>1.3434999999999999</v>
      </c>
      <c r="D2230" s="228">
        <v>336</v>
      </c>
      <c r="E2230" s="228">
        <v>4.62</v>
      </c>
      <c r="F2230" s="228">
        <v>181</v>
      </c>
      <c r="G2230" s="228">
        <v>3.2765000000000004</v>
      </c>
    </row>
    <row r="2231" spans="1:7">
      <c r="A2231" s="228" t="s">
        <v>2942</v>
      </c>
      <c r="B2231" s="228">
        <v>140.30000000000001</v>
      </c>
      <c r="C2231" s="228">
        <v>2.2200000000000002</v>
      </c>
      <c r="D2231" s="228">
        <v>180</v>
      </c>
      <c r="E2231" s="228">
        <v>2.1</v>
      </c>
      <c r="F2231" s="228">
        <v>39.699999999999989</v>
      </c>
      <c r="G2231" s="228">
        <v>-0.12000000000000011</v>
      </c>
    </row>
    <row r="2232" spans="1:7">
      <c r="A2232" s="228" t="s">
        <v>2943</v>
      </c>
      <c r="B2232" s="228">
        <v>221.4</v>
      </c>
      <c r="C2232" s="228">
        <v>3.33</v>
      </c>
      <c r="D2232" s="228">
        <v>324</v>
      </c>
      <c r="E2232" s="228">
        <v>3.96</v>
      </c>
      <c r="F2232" s="228">
        <v>102.6</v>
      </c>
      <c r="G2232" s="228">
        <v>0.62999999999999989</v>
      </c>
    </row>
    <row r="2233" spans="1:7">
      <c r="A2233" s="228" t="s">
        <v>2944</v>
      </c>
      <c r="B2233" s="228">
        <v>147.30000000000001</v>
      </c>
      <c r="C2233" s="228">
        <v>2.34</v>
      </c>
      <c r="D2233" s="228">
        <v>180</v>
      </c>
      <c r="E2233" s="228">
        <v>2.1</v>
      </c>
      <c r="F2233" s="228">
        <v>32.699999999999989</v>
      </c>
      <c r="G2233" s="228">
        <v>-0.23999999999999977</v>
      </c>
    </row>
    <row r="2234" spans="1:7">
      <c r="A2234" s="228" t="s">
        <v>2945</v>
      </c>
      <c r="B2234" s="228">
        <v>98.2</v>
      </c>
      <c r="C2234" s="228">
        <v>1.56</v>
      </c>
      <c r="D2234" s="228">
        <v>120</v>
      </c>
      <c r="E2234" s="228">
        <v>1.4</v>
      </c>
      <c r="F2234" s="228">
        <v>21.799999999999997</v>
      </c>
      <c r="G2234" s="228">
        <v>-0.16000000000000014</v>
      </c>
    </row>
    <row r="2235" spans="1:7">
      <c r="A2235" s="228" t="s">
        <v>2946</v>
      </c>
      <c r="B2235" s="228">
        <v>148</v>
      </c>
      <c r="C2235" s="228">
        <v>1.2235</v>
      </c>
      <c r="D2235" s="228">
        <v>180</v>
      </c>
      <c r="E2235" s="228">
        <v>2.1</v>
      </c>
      <c r="F2235" s="228">
        <v>32</v>
      </c>
      <c r="G2235" s="228">
        <v>0.87650000000000006</v>
      </c>
    </row>
    <row r="2236" spans="1:7">
      <c r="A2236" s="228" t="s">
        <v>2947</v>
      </c>
      <c r="B2236" s="228">
        <v>140.30000000000001</v>
      </c>
      <c r="C2236" s="228">
        <v>2.2200000000000002</v>
      </c>
      <c r="D2236" s="228">
        <v>180</v>
      </c>
      <c r="E2236" s="228">
        <v>2.1</v>
      </c>
      <c r="F2236" s="228">
        <v>39.699999999999989</v>
      </c>
      <c r="G2236" s="228">
        <v>-0.12000000000000011</v>
      </c>
    </row>
    <row r="2237" spans="1:7">
      <c r="A2237" s="228" t="s">
        <v>2948</v>
      </c>
      <c r="B2237" s="228">
        <v>258.5</v>
      </c>
      <c r="C2237" s="228">
        <v>3.6638399999999995</v>
      </c>
      <c r="D2237" s="228">
        <v>336</v>
      </c>
      <c r="E2237" s="228">
        <v>4.62</v>
      </c>
      <c r="F2237" s="228">
        <v>77.5</v>
      </c>
      <c r="G2237" s="228">
        <v>0.95616000000000057</v>
      </c>
    </row>
    <row r="2238" spans="1:7">
      <c r="A2238" s="228" t="s">
        <v>2949</v>
      </c>
      <c r="B2238" s="228">
        <v>72</v>
      </c>
      <c r="C2238" s="228">
        <v>1.1200000000000001</v>
      </c>
      <c r="D2238" s="228">
        <v>120</v>
      </c>
      <c r="E2238" s="228">
        <v>1.4</v>
      </c>
      <c r="F2238" s="228">
        <v>48</v>
      </c>
      <c r="G2238" s="228">
        <v>0.2799999999999998</v>
      </c>
    </row>
    <row r="2239" spans="1:7">
      <c r="A2239" s="228" t="s">
        <v>2950</v>
      </c>
      <c r="B2239" s="228">
        <v>300</v>
      </c>
      <c r="C2239" s="228">
        <v>3.7943760000000002</v>
      </c>
      <c r="D2239" s="228">
        <v>324</v>
      </c>
      <c r="E2239" s="228">
        <v>3.96</v>
      </c>
      <c r="F2239" s="228">
        <v>24</v>
      </c>
      <c r="G2239" s="228">
        <v>0.16562399999999977</v>
      </c>
    </row>
    <row r="2240" spans="1:7">
      <c r="A2240" s="228" t="s">
        <v>2951</v>
      </c>
      <c r="B2240" s="228">
        <v>260</v>
      </c>
      <c r="C2240" s="228">
        <v>4.02128</v>
      </c>
      <c r="D2240" s="228">
        <v>336</v>
      </c>
      <c r="E2240" s="228">
        <v>4.62</v>
      </c>
      <c r="F2240" s="228">
        <v>76</v>
      </c>
      <c r="G2240" s="228">
        <v>0.59872000000000014</v>
      </c>
    </row>
    <row r="2241" spans="1:7">
      <c r="A2241" s="228" t="s">
        <v>2952</v>
      </c>
      <c r="B2241" s="228">
        <v>91.2</v>
      </c>
      <c r="C2241" s="228">
        <v>1.4400000000000002</v>
      </c>
      <c r="D2241" s="228">
        <v>120</v>
      </c>
      <c r="E2241" s="228">
        <v>1.4</v>
      </c>
      <c r="F2241" s="228">
        <v>28.799999999999997</v>
      </c>
      <c r="G2241" s="228">
        <v>-4.0000000000000258E-2</v>
      </c>
    </row>
    <row r="2242" spans="1:7">
      <c r="A2242" s="228" t="s">
        <v>2953</v>
      </c>
      <c r="B2242" s="228">
        <v>190.1</v>
      </c>
      <c r="C2242" s="228">
        <v>2.99</v>
      </c>
      <c r="D2242" s="228">
        <v>180</v>
      </c>
      <c r="E2242" s="228">
        <v>2.1</v>
      </c>
      <c r="F2242" s="228">
        <v>-10.099999999999994</v>
      </c>
      <c r="G2242" s="228">
        <v>-0.89000000000000012</v>
      </c>
    </row>
    <row r="2243" spans="1:7">
      <c r="A2243" s="228" t="s">
        <v>2954</v>
      </c>
      <c r="B2243" s="228">
        <v>335.6</v>
      </c>
      <c r="C2243" s="228">
        <v>4.9400000000000004</v>
      </c>
      <c r="D2243" s="228">
        <v>324</v>
      </c>
      <c r="E2243" s="228">
        <v>3.96</v>
      </c>
      <c r="F2243" s="228">
        <v>-11.600000000000023</v>
      </c>
      <c r="G2243" s="228">
        <v>-0.98000000000000043</v>
      </c>
    </row>
    <row r="2244" spans="1:7">
      <c r="A2244" s="228" t="s">
        <v>2955</v>
      </c>
      <c r="B2244" s="228">
        <v>420.5</v>
      </c>
      <c r="C2244" s="228">
        <v>7.9140000000000006</v>
      </c>
      <c r="D2244" s="228">
        <v>324</v>
      </c>
      <c r="E2244" s="228">
        <v>3.96</v>
      </c>
      <c r="F2244" s="228">
        <v>-96.5</v>
      </c>
      <c r="G2244" s="228">
        <v>-3.9540000000000006</v>
      </c>
    </row>
    <row r="2245" spans="1:7">
      <c r="A2245" s="228" t="s">
        <v>2956</v>
      </c>
      <c r="B2245" s="228">
        <v>312</v>
      </c>
      <c r="C2245" s="228">
        <v>5.1956000000000007</v>
      </c>
      <c r="D2245" s="228">
        <v>336</v>
      </c>
      <c r="E2245" s="228">
        <v>4.62</v>
      </c>
      <c r="F2245" s="228">
        <v>24</v>
      </c>
      <c r="G2245" s="228">
        <v>-0.57560000000000056</v>
      </c>
    </row>
    <row r="2246" spans="1:7">
      <c r="A2246" s="228" t="s">
        <v>2957</v>
      </c>
      <c r="B2246" s="228">
        <v>176.5</v>
      </c>
      <c r="C2246" s="228">
        <v>2.74</v>
      </c>
      <c r="D2246" s="228">
        <v>336</v>
      </c>
      <c r="E2246" s="228">
        <v>4.62</v>
      </c>
      <c r="F2246" s="228">
        <v>159.5</v>
      </c>
      <c r="G2246" s="228">
        <v>1.88</v>
      </c>
    </row>
    <row r="2247" spans="1:7">
      <c r="A2247" s="228" t="s">
        <v>2958</v>
      </c>
      <c r="B2247" s="228">
        <v>363.6</v>
      </c>
      <c r="C2247" s="228">
        <v>5.4320000000000004</v>
      </c>
      <c r="D2247" s="228">
        <v>336</v>
      </c>
      <c r="E2247" s="228">
        <v>4.62</v>
      </c>
      <c r="F2247" s="228">
        <v>-27.600000000000023</v>
      </c>
      <c r="G2247" s="228">
        <v>-0.81200000000000028</v>
      </c>
    </row>
    <row r="2248" spans="1:7">
      <c r="A2248" s="228" t="s">
        <v>2959</v>
      </c>
      <c r="B2248" s="228">
        <v>295.5</v>
      </c>
      <c r="C2248" s="228">
        <v>4.78</v>
      </c>
      <c r="D2248" s="228">
        <v>480</v>
      </c>
      <c r="E2248" s="228">
        <v>6.48</v>
      </c>
      <c r="F2248" s="228">
        <v>184.5</v>
      </c>
      <c r="G2248" s="228">
        <v>1.7000000000000002</v>
      </c>
    </row>
    <row r="2249" spans="1:7">
      <c r="A2249" s="228" t="s">
        <v>2960</v>
      </c>
      <c r="B2249" s="228">
        <v>298.5</v>
      </c>
      <c r="C2249" s="228">
        <v>4.8207959999999996</v>
      </c>
      <c r="D2249" s="228">
        <v>336</v>
      </c>
      <c r="E2249" s="228">
        <v>4.62</v>
      </c>
      <c r="F2249" s="228">
        <v>37.5</v>
      </c>
      <c r="G2249" s="228">
        <v>-0.20079599999999953</v>
      </c>
    </row>
    <row r="2250" spans="1:7">
      <c r="A2250" s="228" t="s">
        <v>2961</v>
      </c>
      <c r="B2250" s="228">
        <v>691</v>
      </c>
      <c r="C2250" s="228">
        <v>11.664</v>
      </c>
      <c r="D2250" s="228">
        <v>480</v>
      </c>
      <c r="E2250" s="228">
        <v>6.48</v>
      </c>
      <c r="F2250" s="228">
        <v>-211</v>
      </c>
      <c r="G2250" s="228">
        <v>-5.1839999999999993</v>
      </c>
    </row>
    <row r="2251" spans="1:7">
      <c r="A2251" s="228" t="s">
        <v>2962</v>
      </c>
      <c r="B2251" s="228">
        <v>375.7</v>
      </c>
      <c r="C2251" s="228">
        <v>5.65</v>
      </c>
      <c r="D2251" s="228">
        <v>324</v>
      </c>
      <c r="E2251" s="228">
        <v>3.96</v>
      </c>
      <c r="F2251" s="228">
        <v>-51.699999999999989</v>
      </c>
      <c r="G2251" s="228">
        <v>-1.6900000000000004</v>
      </c>
    </row>
    <row r="2252" spans="1:7">
      <c r="A2252" s="228" t="s">
        <v>2963</v>
      </c>
      <c r="B2252" s="228">
        <v>328.5</v>
      </c>
      <c r="C2252" s="228">
        <v>5.46</v>
      </c>
      <c r="D2252" s="228">
        <v>324</v>
      </c>
      <c r="E2252" s="228">
        <v>3.96</v>
      </c>
      <c r="F2252" s="228">
        <v>-4.5</v>
      </c>
      <c r="G2252" s="228">
        <v>-1.5</v>
      </c>
    </row>
    <row r="2253" spans="1:7">
      <c r="A2253" s="228" t="s">
        <v>2964</v>
      </c>
      <c r="B2253" s="228">
        <v>457.8</v>
      </c>
      <c r="C2253" s="228">
        <v>7.492</v>
      </c>
      <c r="D2253" s="228">
        <v>480</v>
      </c>
      <c r="E2253" s="228">
        <v>6.48</v>
      </c>
      <c r="F2253" s="228">
        <v>22.199999999999989</v>
      </c>
      <c r="G2253" s="228">
        <v>-1.0119999999999996</v>
      </c>
    </row>
    <row r="2254" spans="1:7">
      <c r="A2254" s="228" t="s">
        <v>2965</v>
      </c>
      <c r="B2254" s="228">
        <v>282</v>
      </c>
      <c r="C2254" s="228">
        <v>4.6180000000000012</v>
      </c>
      <c r="D2254" s="228">
        <v>324</v>
      </c>
      <c r="E2254" s="228">
        <v>3.96</v>
      </c>
      <c r="F2254" s="228">
        <v>42</v>
      </c>
      <c r="G2254" s="228">
        <v>-0.65800000000000125</v>
      </c>
    </row>
    <row r="2255" spans="1:7">
      <c r="A2255" s="228" t="s">
        <v>2966</v>
      </c>
      <c r="B2255" s="228">
        <v>576.4</v>
      </c>
      <c r="C2255" s="228">
        <v>9.768164999999998</v>
      </c>
      <c r="D2255" s="228">
        <v>480</v>
      </c>
      <c r="E2255" s="228">
        <v>6.48</v>
      </c>
      <c r="F2255" s="228">
        <v>-96.399999999999977</v>
      </c>
      <c r="G2255" s="228">
        <v>-3.2881649999999976</v>
      </c>
    </row>
    <row r="2256" spans="1:7">
      <c r="A2256" s="228" t="s">
        <v>2967</v>
      </c>
      <c r="B2256" s="228">
        <v>259.89999999999998</v>
      </c>
      <c r="C2256" s="228">
        <v>4.4815550000000002</v>
      </c>
      <c r="D2256" s="228">
        <v>324</v>
      </c>
      <c r="E2256" s="228">
        <v>3.96</v>
      </c>
      <c r="F2256" s="228">
        <v>64.100000000000023</v>
      </c>
      <c r="G2256" s="228">
        <v>-0.52155500000000021</v>
      </c>
    </row>
    <row r="2257" spans="1:7">
      <c r="A2257" s="228" t="s">
        <v>2968</v>
      </c>
      <c r="B2257" s="228">
        <v>156.9</v>
      </c>
      <c r="C2257" s="228">
        <v>2.1360000000000001</v>
      </c>
      <c r="D2257" s="228">
        <v>180</v>
      </c>
      <c r="E2257" s="228">
        <v>2.1</v>
      </c>
      <c r="F2257" s="228">
        <v>23.099999999999994</v>
      </c>
      <c r="G2257" s="228">
        <v>-3.6000000000000032E-2</v>
      </c>
    </row>
    <row r="2258" spans="1:7">
      <c r="A2258" s="228" t="s">
        <v>2969</v>
      </c>
      <c r="B2258" s="228">
        <v>388</v>
      </c>
      <c r="C2258" s="228">
        <v>6.1608000000000001</v>
      </c>
      <c r="D2258" s="228">
        <v>480</v>
      </c>
      <c r="E2258" s="228">
        <v>6.48</v>
      </c>
      <c r="F2258" s="228">
        <v>92</v>
      </c>
      <c r="G2258" s="228">
        <v>0.31920000000000037</v>
      </c>
    </row>
    <row r="2259" spans="1:7">
      <c r="A2259" s="228" t="s">
        <v>2970</v>
      </c>
      <c r="B2259" s="228">
        <v>382.9</v>
      </c>
      <c r="C2259" s="228">
        <v>6.5264100000000003</v>
      </c>
      <c r="D2259" s="228">
        <v>480</v>
      </c>
      <c r="E2259" s="228">
        <v>6.48</v>
      </c>
      <c r="F2259" s="228">
        <v>97.100000000000023</v>
      </c>
      <c r="G2259" s="228">
        <v>-4.640999999999984E-2</v>
      </c>
    </row>
    <row r="2260" spans="1:7">
      <c r="A2260" s="228" t="s">
        <v>2971</v>
      </c>
      <c r="B2260" s="228">
        <v>282.5</v>
      </c>
      <c r="C2260" s="228">
        <v>5.2900000000000009</v>
      </c>
      <c r="D2260" s="228">
        <v>324</v>
      </c>
      <c r="E2260" s="228">
        <v>3.96</v>
      </c>
      <c r="F2260" s="228">
        <v>41.5</v>
      </c>
      <c r="G2260" s="228">
        <v>-1.330000000000001</v>
      </c>
    </row>
    <row r="2261" spans="1:7">
      <c r="A2261" s="228" t="s">
        <v>2972</v>
      </c>
      <c r="B2261" s="228">
        <v>237.7</v>
      </c>
      <c r="C2261" s="228">
        <v>3.6179999999999999</v>
      </c>
      <c r="D2261" s="228">
        <v>480</v>
      </c>
      <c r="E2261" s="228">
        <v>6.48</v>
      </c>
      <c r="F2261" s="228">
        <v>242.3</v>
      </c>
      <c r="G2261" s="228">
        <v>2.8620000000000005</v>
      </c>
    </row>
    <row r="2262" spans="1:7">
      <c r="A2262" s="228" t="s">
        <v>2973</v>
      </c>
      <c r="B2262" s="228">
        <v>161.69999999999999</v>
      </c>
      <c r="C2262" s="228">
        <v>2.4900000000000002</v>
      </c>
      <c r="D2262" s="228">
        <v>336</v>
      </c>
      <c r="E2262" s="228">
        <v>4.62</v>
      </c>
      <c r="F2262" s="228">
        <v>174.3</v>
      </c>
      <c r="G2262" s="228">
        <v>2.13</v>
      </c>
    </row>
    <row r="2263" spans="1:7">
      <c r="A2263" s="228" t="s">
        <v>2974</v>
      </c>
      <c r="B2263" s="228">
        <v>217.5</v>
      </c>
      <c r="C2263" s="228">
        <v>3.1799999999999993</v>
      </c>
      <c r="D2263" s="228">
        <v>324</v>
      </c>
      <c r="E2263" s="228">
        <v>3.96</v>
      </c>
      <c r="F2263" s="228">
        <v>106.5</v>
      </c>
      <c r="G2263" s="228">
        <v>0.78000000000000069</v>
      </c>
    </row>
    <row r="2264" spans="1:7">
      <c r="A2264" s="228" t="s">
        <v>2975</v>
      </c>
      <c r="B2264" s="228">
        <v>256.5</v>
      </c>
      <c r="C2264" s="228">
        <v>4.74</v>
      </c>
      <c r="D2264" s="228">
        <v>180</v>
      </c>
      <c r="E2264" s="228">
        <v>2.1</v>
      </c>
      <c r="F2264" s="228">
        <v>-76.5</v>
      </c>
      <c r="G2264" s="228">
        <v>-2.64</v>
      </c>
    </row>
    <row r="2265" spans="1:7">
      <c r="A2265" s="228" t="s">
        <v>2976</v>
      </c>
      <c r="B2265" s="228">
        <v>265</v>
      </c>
      <c r="C2265" s="228">
        <v>3.51</v>
      </c>
      <c r="D2265" s="228">
        <v>324</v>
      </c>
      <c r="E2265" s="228">
        <v>3.96</v>
      </c>
      <c r="F2265" s="228">
        <v>59</v>
      </c>
      <c r="G2265" s="228">
        <v>0.45000000000000018</v>
      </c>
    </row>
    <row r="2266" spans="1:7">
      <c r="A2266" s="228" t="s">
        <v>2977</v>
      </c>
      <c r="B2266" s="228">
        <v>358.1</v>
      </c>
      <c r="C2266" s="228">
        <v>5.646370000000001</v>
      </c>
      <c r="D2266" s="228">
        <v>336</v>
      </c>
      <c r="E2266" s="228">
        <v>4.62</v>
      </c>
      <c r="F2266" s="228">
        <v>-22.100000000000023</v>
      </c>
      <c r="G2266" s="228">
        <v>-1.0263700000000009</v>
      </c>
    </row>
    <row r="2267" spans="1:7">
      <c r="A2267" s="228" t="s">
        <v>2978</v>
      </c>
      <c r="B2267" s="228">
        <v>303.7</v>
      </c>
      <c r="C2267" s="228">
        <v>4.9172000000000002</v>
      </c>
      <c r="D2267" s="228">
        <v>336</v>
      </c>
      <c r="E2267" s="228">
        <v>4.62</v>
      </c>
      <c r="F2267" s="228">
        <v>32.300000000000011</v>
      </c>
      <c r="G2267" s="228">
        <v>-0.29720000000000013</v>
      </c>
    </row>
    <row r="2268" spans="1:7">
      <c r="A2268" s="228" t="s">
        <v>2979</v>
      </c>
      <c r="B2268" s="228">
        <v>317</v>
      </c>
      <c r="C2268" s="228">
        <v>4.7075550000000002</v>
      </c>
      <c r="D2268" s="228">
        <v>336</v>
      </c>
      <c r="E2268" s="228">
        <v>4.62</v>
      </c>
      <c r="F2268" s="228">
        <v>19</v>
      </c>
      <c r="G2268" s="228">
        <v>-8.7555000000000049E-2</v>
      </c>
    </row>
    <row r="2269" spans="1:7">
      <c r="A2269" s="228" t="s">
        <v>2980</v>
      </c>
      <c r="B2269" s="228">
        <v>252.1</v>
      </c>
      <c r="C2269" s="228">
        <v>3.88</v>
      </c>
      <c r="D2269" s="228">
        <v>336</v>
      </c>
      <c r="E2269" s="228">
        <v>4.62</v>
      </c>
      <c r="F2269" s="228">
        <v>83.9</v>
      </c>
      <c r="G2269" s="228">
        <v>0.74000000000000021</v>
      </c>
    </row>
    <row r="2270" spans="1:7">
      <c r="A2270" s="228" t="s">
        <v>2981</v>
      </c>
      <c r="B2270" s="228">
        <v>236</v>
      </c>
      <c r="C2270" s="228">
        <v>3.4367960000000006</v>
      </c>
      <c r="D2270" s="228">
        <v>336</v>
      </c>
      <c r="E2270" s="228">
        <v>4.62</v>
      </c>
      <c r="F2270" s="228">
        <v>100</v>
      </c>
      <c r="G2270" s="228">
        <v>1.1832039999999995</v>
      </c>
    </row>
    <row r="2271" spans="1:7">
      <c r="A2271" s="228" t="s">
        <v>2982</v>
      </c>
      <c r="B2271" s="228">
        <v>444.1</v>
      </c>
      <c r="C2271" s="228">
        <v>6.9440000000000008</v>
      </c>
      <c r="D2271" s="228">
        <v>336</v>
      </c>
      <c r="E2271" s="228">
        <v>4.62</v>
      </c>
      <c r="F2271" s="228">
        <v>-108.10000000000002</v>
      </c>
      <c r="G2271" s="228">
        <v>-2.3240000000000007</v>
      </c>
    </row>
    <row r="2272" spans="1:7">
      <c r="A2272" s="228" t="s">
        <v>2983</v>
      </c>
      <c r="B2272" s="228">
        <v>511</v>
      </c>
      <c r="C2272" s="228">
        <v>8.1760000000000002</v>
      </c>
      <c r="D2272" s="228">
        <v>480</v>
      </c>
      <c r="E2272" s="228">
        <v>6.48</v>
      </c>
      <c r="F2272" s="228">
        <v>-31</v>
      </c>
      <c r="G2272" s="228">
        <v>-1.6959999999999997</v>
      </c>
    </row>
    <row r="2273" spans="1:7">
      <c r="A2273" s="228" t="s">
        <v>2984</v>
      </c>
      <c r="B2273" s="228">
        <v>482</v>
      </c>
      <c r="C2273" s="228">
        <v>7.4160000000000004</v>
      </c>
      <c r="D2273" s="228">
        <v>336</v>
      </c>
      <c r="E2273" s="228">
        <v>4.62</v>
      </c>
      <c r="F2273" s="228">
        <v>-146</v>
      </c>
      <c r="G2273" s="228">
        <v>-2.7960000000000003</v>
      </c>
    </row>
    <row r="2274" spans="1:7">
      <c r="A2274" s="228" t="s">
        <v>2985</v>
      </c>
      <c r="B2274" s="228">
        <v>691.3</v>
      </c>
      <c r="C2274" s="228">
        <v>10.627599999999999</v>
      </c>
      <c r="D2274" s="228">
        <v>640</v>
      </c>
      <c r="E2274" s="228">
        <v>8.64</v>
      </c>
      <c r="F2274" s="228">
        <v>-51.299999999999955</v>
      </c>
      <c r="G2274" s="228">
        <v>-1.9875999999999987</v>
      </c>
    </row>
    <row r="2275" spans="1:7">
      <c r="A2275" s="228" t="s">
        <v>2986</v>
      </c>
      <c r="B2275" s="228">
        <v>789.9</v>
      </c>
      <c r="C2275" s="228">
        <v>12.83</v>
      </c>
      <c r="D2275" s="228">
        <v>480</v>
      </c>
      <c r="E2275" s="228">
        <v>6.48</v>
      </c>
      <c r="F2275" s="228">
        <v>-309.89999999999998</v>
      </c>
      <c r="G2275" s="228">
        <v>-6.35</v>
      </c>
    </row>
    <row r="2276" spans="1:7">
      <c r="A2276" s="228" t="s">
        <v>2987</v>
      </c>
      <c r="B2276" s="228">
        <v>467.5</v>
      </c>
      <c r="C2276" s="228">
        <v>7.5334340000000015</v>
      </c>
      <c r="D2276" s="228">
        <v>480</v>
      </c>
      <c r="E2276" s="228">
        <v>6.48</v>
      </c>
      <c r="F2276" s="228">
        <v>12.5</v>
      </c>
      <c r="G2276" s="228">
        <v>-1.0534340000000011</v>
      </c>
    </row>
    <row r="2277" spans="1:7">
      <c r="A2277" s="228" t="s">
        <v>2988</v>
      </c>
      <c r="B2277" s="228">
        <v>687.1</v>
      </c>
      <c r="C2277" s="228">
        <v>11.251999999999999</v>
      </c>
      <c r="D2277" s="228">
        <v>480</v>
      </c>
      <c r="E2277" s="228">
        <v>6.48</v>
      </c>
      <c r="F2277" s="228">
        <v>-207.10000000000002</v>
      </c>
      <c r="G2277" s="228">
        <v>-4.7719999999999985</v>
      </c>
    </row>
    <row r="2278" spans="1:7">
      <c r="A2278" s="228" t="s">
        <v>2989</v>
      </c>
      <c r="B2278" s="228">
        <v>592.29999999999995</v>
      </c>
      <c r="C2278" s="228">
        <v>9.719199999999999</v>
      </c>
      <c r="D2278" s="228">
        <v>480</v>
      </c>
      <c r="E2278" s="228">
        <v>6.48</v>
      </c>
      <c r="F2278" s="228">
        <v>-112.29999999999995</v>
      </c>
      <c r="G2278" s="228">
        <v>-3.2391999999999985</v>
      </c>
    </row>
    <row r="2279" spans="1:7">
      <c r="A2279" s="228" t="s">
        <v>2990</v>
      </c>
      <c r="B2279" s="228">
        <v>325</v>
      </c>
      <c r="C2279" s="228">
        <v>4.7196800000000003</v>
      </c>
      <c r="D2279" s="228">
        <v>324</v>
      </c>
      <c r="E2279" s="228">
        <v>3.96</v>
      </c>
      <c r="F2279" s="228">
        <v>-1</v>
      </c>
      <c r="G2279" s="228">
        <v>-0.75968000000000035</v>
      </c>
    </row>
    <row r="2280" spans="1:7">
      <c r="A2280" s="228" t="s">
        <v>2991</v>
      </c>
      <c r="B2280" s="228">
        <v>492.2</v>
      </c>
      <c r="C2280" s="228">
        <v>8.5971850000000014</v>
      </c>
      <c r="D2280" s="228">
        <v>640</v>
      </c>
      <c r="E2280" s="228">
        <v>8.64</v>
      </c>
      <c r="F2280" s="228">
        <v>147.80000000000001</v>
      </c>
      <c r="G2280" s="228">
        <v>4.2814999999999159E-2</v>
      </c>
    </row>
    <row r="2281" spans="1:7">
      <c r="A2281" s="228" t="s">
        <v>2992</v>
      </c>
      <c r="B2281" s="228">
        <v>305.89999999999998</v>
      </c>
      <c r="C2281" s="228">
        <v>5.13</v>
      </c>
      <c r="D2281" s="228">
        <v>324</v>
      </c>
      <c r="E2281" s="228">
        <v>3.96</v>
      </c>
      <c r="F2281" s="228">
        <v>18.100000000000023</v>
      </c>
      <c r="G2281" s="228">
        <v>-1.17</v>
      </c>
    </row>
    <row r="2282" spans="1:7">
      <c r="A2282" s="228" t="s">
        <v>2993</v>
      </c>
      <c r="B2282" s="228">
        <v>709.2</v>
      </c>
      <c r="C2282" s="228">
        <v>12.261999999999999</v>
      </c>
      <c r="D2282" s="228">
        <v>480</v>
      </c>
      <c r="E2282" s="228">
        <v>6.48</v>
      </c>
      <c r="F2282" s="228">
        <v>-229.20000000000005</v>
      </c>
      <c r="G2282" s="228">
        <v>-5.7819999999999983</v>
      </c>
    </row>
    <row r="2283" spans="1:7">
      <c r="A2283" s="228" t="s">
        <v>2994</v>
      </c>
      <c r="B2283" s="228">
        <v>620.5</v>
      </c>
      <c r="C2283" s="228">
        <v>10.449279999999998</v>
      </c>
      <c r="D2283" s="228">
        <v>480</v>
      </c>
      <c r="E2283" s="228">
        <v>6.48</v>
      </c>
      <c r="F2283" s="228">
        <v>-140.5</v>
      </c>
      <c r="G2283" s="228">
        <v>-3.9692799999999977</v>
      </c>
    </row>
    <row r="2284" spans="1:7">
      <c r="A2284" s="228" t="s">
        <v>2995</v>
      </c>
      <c r="B2284" s="228">
        <v>352.2</v>
      </c>
      <c r="C2284" s="228">
        <v>4.5600000000000005</v>
      </c>
      <c r="D2284" s="228">
        <v>480</v>
      </c>
      <c r="E2284" s="228">
        <v>6.48</v>
      </c>
      <c r="F2284" s="228">
        <v>127.80000000000001</v>
      </c>
      <c r="G2284" s="228">
        <v>1.92</v>
      </c>
    </row>
    <row r="2285" spans="1:7">
      <c r="A2285" s="228" t="s">
        <v>2996</v>
      </c>
      <c r="B2285" s="228">
        <v>253.5</v>
      </c>
      <c r="C2285" s="228">
        <v>3.0701459999999998</v>
      </c>
      <c r="D2285" s="228">
        <v>324</v>
      </c>
      <c r="E2285" s="228">
        <v>3.96</v>
      </c>
      <c r="F2285" s="228">
        <v>70.5</v>
      </c>
      <c r="G2285" s="228">
        <v>0.88985400000000014</v>
      </c>
    </row>
    <row r="2286" spans="1:7">
      <c r="A2286" s="228" t="s">
        <v>2997</v>
      </c>
      <c r="B2286" s="228">
        <v>368.3</v>
      </c>
      <c r="C2286" s="228">
        <v>6.06</v>
      </c>
      <c r="D2286" s="228">
        <v>480</v>
      </c>
      <c r="E2286" s="228">
        <v>6.48</v>
      </c>
      <c r="F2286" s="228">
        <v>111.69999999999999</v>
      </c>
      <c r="G2286" s="228">
        <v>0.42000000000000082</v>
      </c>
    </row>
    <row r="2287" spans="1:7">
      <c r="A2287" s="228" t="s">
        <v>2998</v>
      </c>
      <c r="B2287" s="228">
        <v>536.9</v>
      </c>
      <c r="C2287" s="228">
        <v>8.134055</v>
      </c>
      <c r="D2287" s="228">
        <v>480</v>
      </c>
      <c r="E2287" s="228">
        <v>6.48</v>
      </c>
      <c r="F2287" s="228">
        <v>-56.899999999999977</v>
      </c>
      <c r="G2287" s="228">
        <v>-1.6540549999999996</v>
      </c>
    </row>
    <row r="2288" spans="1:7">
      <c r="A2288" s="228" t="s">
        <v>2999</v>
      </c>
      <c r="B2288" s="228">
        <v>503.4</v>
      </c>
      <c r="C2288" s="228">
        <v>7.4820000000000002</v>
      </c>
      <c r="D2288" s="228">
        <v>480</v>
      </c>
      <c r="E2288" s="228">
        <v>6.48</v>
      </c>
      <c r="F2288" s="228">
        <v>-23.399999999999977</v>
      </c>
      <c r="G2288" s="228">
        <v>-1.0019999999999998</v>
      </c>
    </row>
    <row r="2289" spans="1:7">
      <c r="A2289" s="228" t="s">
        <v>3000</v>
      </c>
      <c r="B2289" s="228">
        <v>360</v>
      </c>
      <c r="C2289" s="228">
        <v>6.1308000000000007</v>
      </c>
      <c r="D2289" s="228">
        <v>324</v>
      </c>
      <c r="E2289" s="228">
        <v>3.96</v>
      </c>
      <c r="F2289" s="228">
        <v>-36</v>
      </c>
      <c r="G2289" s="228">
        <v>-2.1708000000000007</v>
      </c>
    </row>
    <row r="2290" spans="1:7">
      <c r="A2290" s="228" t="s">
        <v>3001</v>
      </c>
      <c r="B2290" s="228">
        <v>593.6</v>
      </c>
      <c r="C2290" s="228">
        <v>9.4721100000000007</v>
      </c>
      <c r="D2290" s="228">
        <v>480</v>
      </c>
      <c r="E2290" s="228">
        <v>6.48</v>
      </c>
      <c r="F2290" s="228">
        <v>-113.60000000000002</v>
      </c>
      <c r="G2290" s="228">
        <v>-2.9921100000000003</v>
      </c>
    </row>
    <row r="2291" spans="1:7">
      <c r="A2291" s="228" t="s">
        <v>3002</v>
      </c>
      <c r="B2291" s="228">
        <v>481</v>
      </c>
      <c r="C2291" s="228">
        <v>7.7000000000000011</v>
      </c>
      <c r="D2291" s="228">
        <v>324</v>
      </c>
      <c r="E2291" s="228">
        <v>3.96</v>
      </c>
      <c r="F2291" s="228">
        <v>-157</v>
      </c>
      <c r="G2291" s="228">
        <v>-3.7400000000000011</v>
      </c>
    </row>
    <row r="2292" spans="1:7">
      <c r="A2292" s="228" t="s">
        <v>3003</v>
      </c>
      <c r="B2292" s="228">
        <v>353.5</v>
      </c>
      <c r="C2292" s="228">
        <v>5.410000000000001</v>
      </c>
      <c r="D2292" s="228">
        <v>336</v>
      </c>
      <c r="E2292" s="228">
        <v>4.62</v>
      </c>
      <c r="F2292" s="228">
        <v>-17.5</v>
      </c>
      <c r="G2292" s="228">
        <v>-0.79000000000000092</v>
      </c>
    </row>
    <row r="2293" spans="1:7">
      <c r="A2293" s="228" t="s">
        <v>3004</v>
      </c>
      <c r="B2293" s="228">
        <v>173.8</v>
      </c>
      <c r="C2293" s="228">
        <v>2.5300000000000002</v>
      </c>
      <c r="D2293" s="228">
        <v>336</v>
      </c>
      <c r="E2293" s="228">
        <v>4.62</v>
      </c>
      <c r="F2293" s="228">
        <v>162.19999999999999</v>
      </c>
      <c r="G2293" s="228">
        <v>2.09</v>
      </c>
    </row>
    <row r="2294" spans="1:7">
      <c r="A2294" s="228" t="s">
        <v>3005</v>
      </c>
      <c r="B2294" s="228">
        <v>314.3</v>
      </c>
      <c r="C2294" s="228">
        <v>4.9700000000000006</v>
      </c>
      <c r="D2294" s="228">
        <v>336</v>
      </c>
      <c r="E2294" s="228">
        <v>4.62</v>
      </c>
      <c r="F2294" s="228">
        <v>21.699999999999989</v>
      </c>
      <c r="G2294" s="228">
        <v>-0.35000000000000053</v>
      </c>
    </row>
    <row r="2295" spans="1:7">
      <c r="A2295" s="228" t="s">
        <v>3006</v>
      </c>
      <c r="B2295" s="228">
        <v>322.60000000000002</v>
      </c>
      <c r="C2295" s="228">
        <v>4.9171850000000008</v>
      </c>
      <c r="D2295" s="228">
        <v>336</v>
      </c>
      <c r="E2295" s="228">
        <v>4.62</v>
      </c>
      <c r="F2295" s="228">
        <v>13.399999999999977</v>
      </c>
      <c r="G2295" s="228">
        <v>-0.2971850000000007</v>
      </c>
    </row>
    <row r="2296" spans="1:7">
      <c r="A2296" s="228" t="s">
        <v>3007</v>
      </c>
      <c r="B2296" s="228">
        <v>479.5</v>
      </c>
      <c r="C2296" s="228">
        <v>7.0040000000000013</v>
      </c>
      <c r="D2296" s="228">
        <v>336</v>
      </c>
      <c r="E2296" s="228">
        <v>4.62</v>
      </c>
      <c r="F2296" s="228">
        <v>-143.5</v>
      </c>
      <c r="G2296" s="228">
        <v>-2.3840000000000012</v>
      </c>
    </row>
    <row r="2297" spans="1:7">
      <c r="A2297" s="228" t="s">
        <v>3008</v>
      </c>
      <c r="B2297" s="228">
        <v>422.5</v>
      </c>
      <c r="C2297" s="228">
        <v>6.0067919999999999</v>
      </c>
      <c r="D2297" s="228">
        <v>480</v>
      </c>
      <c r="E2297" s="228">
        <v>6.48</v>
      </c>
      <c r="F2297" s="228">
        <v>57.5</v>
      </c>
      <c r="G2297" s="228">
        <v>0.47320800000000052</v>
      </c>
    </row>
    <row r="2298" spans="1:7">
      <c r="A2298" s="228" t="s">
        <v>3009</v>
      </c>
      <c r="B2298" s="228">
        <v>632.5</v>
      </c>
      <c r="C2298" s="228">
        <v>8.9284400000000019</v>
      </c>
      <c r="D2298" s="228">
        <v>480</v>
      </c>
      <c r="E2298" s="228">
        <v>6.48</v>
      </c>
      <c r="F2298" s="228">
        <v>-152.5</v>
      </c>
      <c r="G2298" s="228">
        <v>-2.4484400000000015</v>
      </c>
    </row>
    <row r="2299" spans="1:7">
      <c r="A2299" s="228" t="s">
        <v>3010</v>
      </c>
      <c r="B2299" s="228">
        <v>282.60000000000002</v>
      </c>
      <c r="C2299" s="228">
        <v>4.3217920000000003</v>
      </c>
      <c r="D2299" s="228">
        <v>336</v>
      </c>
      <c r="E2299" s="228">
        <v>4.62</v>
      </c>
      <c r="F2299" s="228">
        <v>53.399999999999977</v>
      </c>
      <c r="G2299" s="228">
        <v>0.29820799999999981</v>
      </c>
    </row>
    <row r="2300" spans="1:7">
      <c r="A2300" s="228" t="s">
        <v>3011</v>
      </c>
      <c r="B2300" s="228">
        <v>204</v>
      </c>
      <c r="C2300" s="228">
        <v>2.95</v>
      </c>
      <c r="D2300" s="228">
        <v>336</v>
      </c>
      <c r="E2300" s="228">
        <v>4.62</v>
      </c>
      <c r="F2300" s="228">
        <v>132</v>
      </c>
      <c r="G2300" s="228">
        <v>1.67</v>
      </c>
    </row>
    <row r="2301" spans="1:7">
      <c r="A2301" s="228" t="s">
        <v>3012</v>
      </c>
      <c r="B2301" s="228">
        <v>153.9</v>
      </c>
      <c r="C2301" s="228">
        <v>2.1743700000000001</v>
      </c>
      <c r="D2301" s="228">
        <v>180</v>
      </c>
      <c r="E2301" s="228">
        <v>2.1</v>
      </c>
      <c r="F2301" s="228">
        <v>26.099999999999994</v>
      </c>
      <c r="G2301" s="228">
        <v>-7.4370000000000047E-2</v>
      </c>
    </row>
    <row r="2302" spans="1:7">
      <c r="A2302" s="228" t="s">
        <v>3013</v>
      </c>
      <c r="B2302" s="228">
        <v>208.5</v>
      </c>
      <c r="C2302" s="228">
        <v>3.1198959999999998</v>
      </c>
      <c r="D2302" s="228">
        <v>336</v>
      </c>
      <c r="E2302" s="228">
        <v>4.62</v>
      </c>
      <c r="F2302" s="228">
        <v>127.5</v>
      </c>
      <c r="G2302" s="228">
        <v>1.5001040000000003</v>
      </c>
    </row>
    <row r="2303" spans="1:7">
      <c r="A2303" s="228" t="s">
        <v>3014</v>
      </c>
      <c r="B2303" s="228">
        <v>455.5</v>
      </c>
      <c r="C2303" s="228">
        <v>6.5360000000000014</v>
      </c>
      <c r="D2303" s="228">
        <v>480</v>
      </c>
      <c r="E2303" s="228">
        <v>6.48</v>
      </c>
      <c r="F2303" s="228">
        <v>24.5</v>
      </c>
      <c r="G2303" s="228">
        <v>-5.6000000000000938E-2</v>
      </c>
    </row>
    <row r="2304" spans="1:7">
      <c r="A2304" s="228" t="s">
        <v>3015</v>
      </c>
      <c r="B2304" s="228">
        <v>601.5</v>
      </c>
      <c r="C2304" s="228">
        <v>9.3576879999999996</v>
      </c>
      <c r="D2304" s="228">
        <v>336</v>
      </c>
      <c r="E2304" s="228">
        <v>4.62</v>
      </c>
      <c r="F2304" s="228">
        <v>-265.5</v>
      </c>
      <c r="G2304" s="228">
        <v>-4.7376879999999995</v>
      </c>
    </row>
    <row r="2305" spans="1:7">
      <c r="A2305" s="228" t="s">
        <v>3016</v>
      </c>
      <c r="B2305" s="228">
        <v>169.7</v>
      </c>
      <c r="C2305" s="228">
        <v>2.71</v>
      </c>
      <c r="D2305" s="228">
        <v>180</v>
      </c>
      <c r="E2305" s="228">
        <v>2.1</v>
      </c>
      <c r="F2305" s="228">
        <v>10.300000000000011</v>
      </c>
      <c r="G2305" s="228">
        <v>-0.60999999999999988</v>
      </c>
    </row>
    <row r="2306" spans="1:7">
      <c r="A2306" s="228" t="s">
        <v>3017</v>
      </c>
      <c r="B2306" s="228">
        <v>638.5</v>
      </c>
      <c r="C2306" s="228">
        <v>9.0774530000000002</v>
      </c>
      <c r="D2306" s="228">
        <v>480</v>
      </c>
      <c r="E2306" s="228">
        <v>6.48</v>
      </c>
      <c r="F2306" s="228">
        <v>-158.5</v>
      </c>
      <c r="G2306" s="228">
        <v>-2.5974529999999998</v>
      </c>
    </row>
    <row r="2307" spans="1:7">
      <c r="A2307" s="228" t="s">
        <v>3018</v>
      </c>
      <c r="B2307" s="228">
        <v>549.20000000000005</v>
      </c>
      <c r="C2307" s="228">
        <v>8.75</v>
      </c>
      <c r="D2307" s="228">
        <v>336</v>
      </c>
      <c r="E2307" s="228">
        <v>4.62</v>
      </c>
      <c r="F2307" s="228">
        <v>-213.20000000000005</v>
      </c>
      <c r="G2307" s="228">
        <v>-4.13</v>
      </c>
    </row>
    <row r="2308" spans="1:7">
      <c r="A2308" s="228" t="s">
        <v>3019</v>
      </c>
      <c r="B2308" s="228">
        <v>515.5</v>
      </c>
      <c r="C2308" s="228">
        <v>7.5200000000000014</v>
      </c>
      <c r="D2308" s="228">
        <v>336</v>
      </c>
      <c r="E2308" s="228">
        <v>4.62</v>
      </c>
      <c r="F2308" s="228">
        <v>-179.5</v>
      </c>
      <c r="G2308" s="228">
        <v>-2.9000000000000012</v>
      </c>
    </row>
    <row r="2309" spans="1:7">
      <c r="A2309" s="228" t="s">
        <v>3020</v>
      </c>
      <c r="B2309" s="228">
        <v>221</v>
      </c>
      <c r="C2309" s="228">
        <v>3.67</v>
      </c>
      <c r="D2309" s="228">
        <v>336</v>
      </c>
      <c r="E2309" s="228">
        <v>4.62</v>
      </c>
      <c r="F2309" s="228">
        <v>115</v>
      </c>
      <c r="G2309" s="228">
        <v>0.95000000000000018</v>
      </c>
    </row>
    <row r="2310" spans="1:7">
      <c r="A2310" s="228" t="s">
        <v>3021</v>
      </c>
      <c r="B2310" s="228">
        <v>458.9</v>
      </c>
      <c r="C2310" s="228">
        <v>8.1070469999999997</v>
      </c>
      <c r="D2310" s="228">
        <v>324</v>
      </c>
      <c r="E2310" s="228">
        <v>3.96</v>
      </c>
      <c r="F2310" s="228">
        <v>-134.89999999999998</v>
      </c>
      <c r="G2310" s="228">
        <v>-4.1470469999999997</v>
      </c>
    </row>
    <row r="2311" spans="1:7">
      <c r="A2311" s="228" t="s">
        <v>3022</v>
      </c>
      <c r="B2311" s="228">
        <v>548.79999999999995</v>
      </c>
      <c r="C2311" s="228">
        <v>9.363999999999999</v>
      </c>
      <c r="D2311" s="228">
        <v>480</v>
      </c>
      <c r="E2311" s="228">
        <v>6.48</v>
      </c>
      <c r="F2311" s="228">
        <v>-68.799999999999955</v>
      </c>
      <c r="G2311" s="228">
        <v>-2.8839999999999986</v>
      </c>
    </row>
    <row r="2312" spans="1:7">
      <c r="A2312" s="228" t="s">
        <v>3023</v>
      </c>
      <c r="B2312" s="228">
        <v>474.2</v>
      </c>
      <c r="C2312" s="228">
        <v>7.7840550000000013</v>
      </c>
      <c r="D2312" s="228">
        <v>480</v>
      </c>
      <c r="E2312" s="228">
        <v>6.48</v>
      </c>
      <c r="F2312" s="228">
        <v>5.8000000000000114</v>
      </c>
      <c r="G2312" s="228">
        <v>-1.3040550000000009</v>
      </c>
    </row>
    <row r="2313" spans="1:7">
      <c r="A2313" s="228" t="s">
        <v>3024</v>
      </c>
      <c r="B2313" s="228">
        <v>336.6</v>
      </c>
      <c r="C2313" s="228">
        <v>5.7200000000000006</v>
      </c>
      <c r="D2313" s="228">
        <v>324</v>
      </c>
      <c r="E2313" s="228">
        <v>3.96</v>
      </c>
      <c r="F2313" s="228">
        <v>-12.600000000000023</v>
      </c>
      <c r="G2313" s="228">
        <v>-1.7600000000000007</v>
      </c>
    </row>
    <row r="2314" spans="1:7">
      <c r="A2314" s="228" t="s">
        <v>3025</v>
      </c>
      <c r="B2314" s="228">
        <v>402.5</v>
      </c>
      <c r="C2314" s="228">
        <v>6.0091010000000011</v>
      </c>
      <c r="D2314" s="228">
        <v>336</v>
      </c>
      <c r="E2314" s="228">
        <v>4.62</v>
      </c>
      <c r="F2314" s="228">
        <v>-66.5</v>
      </c>
      <c r="G2314" s="228">
        <v>-1.389101000000001</v>
      </c>
    </row>
    <row r="2315" spans="1:7">
      <c r="A2315" s="228" t="s">
        <v>3026</v>
      </c>
      <c r="B2315" s="228">
        <v>345.9</v>
      </c>
      <c r="C2315" s="228">
        <v>5.4359999999999991</v>
      </c>
      <c r="D2315" s="228">
        <v>324</v>
      </c>
      <c r="E2315" s="228">
        <v>3.96</v>
      </c>
      <c r="F2315" s="228">
        <v>-21.899999999999977</v>
      </c>
      <c r="G2315" s="228">
        <v>-1.4759999999999991</v>
      </c>
    </row>
    <row r="2316" spans="1:7">
      <c r="A2316" s="228" t="s">
        <v>3027</v>
      </c>
      <c r="B2316" s="228">
        <v>503</v>
      </c>
      <c r="C2316" s="228">
        <v>7.8680000000000012</v>
      </c>
      <c r="D2316" s="228">
        <v>480</v>
      </c>
      <c r="E2316" s="228">
        <v>6.48</v>
      </c>
      <c r="F2316" s="228">
        <v>-23</v>
      </c>
      <c r="G2316" s="228">
        <v>-1.3880000000000008</v>
      </c>
    </row>
    <row r="2317" spans="1:7">
      <c r="A2317" s="228" t="s">
        <v>3028</v>
      </c>
      <c r="B2317" s="228">
        <v>400.8</v>
      </c>
      <c r="C2317" s="228">
        <v>6.5780000000000003</v>
      </c>
      <c r="D2317" s="228">
        <v>480</v>
      </c>
      <c r="E2317" s="228">
        <v>6.48</v>
      </c>
      <c r="F2317" s="228">
        <v>79.199999999999989</v>
      </c>
      <c r="G2317" s="228">
        <v>-9.7999999999999865E-2</v>
      </c>
    </row>
    <row r="2318" spans="1:7">
      <c r="A2318" s="228" t="s">
        <v>3029</v>
      </c>
      <c r="B2318" s="228">
        <v>185.3</v>
      </c>
      <c r="C2318" s="228">
        <v>3.16</v>
      </c>
      <c r="D2318" s="228">
        <v>324</v>
      </c>
      <c r="E2318" s="228">
        <v>3.96</v>
      </c>
      <c r="F2318" s="228">
        <v>138.69999999999999</v>
      </c>
      <c r="G2318" s="228">
        <v>0.79999999999999982</v>
      </c>
    </row>
    <row r="2319" spans="1:7">
      <c r="A2319" s="228" t="s">
        <v>3030</v>
      </c>
      <c r="B2319" s="228">
        <v>201</v>
      </c>
      <c r="C2319" s="228">
        <v>2.6799999999999997</v>
      </c>
      <c r="D2319" s="228">
        <v>324</v>
      </c>
      <c r="E2319" s="228">
        <v>3.96</v>
      </c>
      <c r="F2319" s="228">
        <v>123</v>
      </c>
      <c r="G2319" s="228">
        <v>1.2800000000000002</v>
      </c>
    </row>
    <row r="2320" spans="1:7">
      <c r="A2320" s="228" t="s">
        <v>3031</v>
      </c>
      <c r="B2320" s="228">
        <v>311.5</v>
      </c>
      <c r="C2320" s="228">
        <v>5.120000000000001</v>
      </c>
      <c r="D2320" s="228">
        <v>336</v>
      </c>
      <c r="E2320" s="228">
        <v>4.62</v>
      </c>
      <c r="F2320" s="228">
        <v>24.5</v>
      </c>
      <c r="G2320" s="228">
        <v>-0.50000000000000089</v>
      </c>
    </row>
    <row r="2321" spans="1:7">
      <c r="A2321" s="228" t="s">
        <v>3032</v>
      </c>
      <c r="B2321" s="228">
        <v>829.8</v>
      </c>
      <c r="C2321" s="228">
        <v>12.020301999999999</v>
      </c>
      <c r="D2321" s="228">
        <v>480</v>
      </c>
      <c r="E2321" s="228">
        <v>6.48</v>
      </c>
      <c r="F2321" s="228">
        <v>-349.79999999999995</v>
      </c>
      <c r="G2321" s="228">
        <v>-5.5403019999999987</v>
      </c>
    </row>
    <row r="2322" spans="1:7">
      <c r="A2322" s="228" t="s">
        <v>3033</v>
      </c>
      <c r="B2322" s="228">
        <v>216.5</v>
      </c>
      <c r="C2322" s="228">
        <v>3.3100000000000005</v>
      </c>
      <c r="D2322" s="228">
        <v>336</v>
      </c>
      <c r="E2322" s="228">
        <v>4.62</v>
      </c>
      <c r="F2322" s="228">
        <v>119.5</v>
      </c>
      <c r="G2322" s="228">
        <v>1.3099999999999996</v>
      </c>
    </row>
    <row r="2323" spans="1:7">
      <c r="A2323" s="228" t="s">
        <v>3034</v>
      </c>
      <c r="B2323" s="228">
        <v>186.3</v>
      </c>
      <c r="C2323" s="228">
        <v>3.6899999999999995</v>
      </c>
      <c r="D2323" s="228">
        <v>324</v>
      </c>
      <c r="E2323" s="228">
        <v>3.96</v>
      </c>
      <c r="F2323" s="228">
        <v>137.69999999999999</v>
      </c>
      <c r="G2323" s="228">
        <v>0.27000000000000046</v>
      </c>
    </row>
    <row r="2324" spans="1:7">
      <c r="A2324" s="228" t="s">
        <v>3035</v>
      </c>
      <c r="B2324" s="228">
        <v>237</v>
      </c>
      <c r="C2324" s="228">
        <v>2.9384000000000001</v>
      </c>
      <c r="D2324" s="228">
        <v>324</v>
      </c>
      <c r="E2324" s="228">
        <v>3.96</v>
      </c>
      <c r="F2324" s="228">
        <v>87</v>
      </c>
      <c r="G2324" s="228">
        <v>1.0215999999999998</v>
      </c>
    </row>
    <row r="2325" spans="1:7">
      <c r="A2325" s="228" t="s">
        <v>3036</v>
      </c>
      <c r="B2325" s="228">
        <v>367.7</v>
      </c>
      <c r="C2325" s="228">
        <v>4.8383020000000005</v>
      </c>
      <c r="D2325" s="228">
        <v>480</v>
      </c>
      <c r="E2325" s="228">
        <v>6.48</v>
      </c>
      <c r="F2325" s="228">
        <v>112.30000000000001</v>
      </c>
      <c r="G2325" s="228">
        <v>1.6416979999999999</v>
      </c>
    </row>
    <row r="2326" spans="1:7">
      <c r="A2326" s="228" t="s">
        <v>3037</v>
      </c>
      <c r="B2326" s="228">
        <v>266.7</v>
      </c>
      <c r="C2326" s="228">
        <v>4.2832879999999998</v>
      </c>
      <c r="D2326" s="228">
        <v>336</v>
      </c>
      <c r="E2326" s="228">
        <v>4.62</v>
      </c>
      <c r="F2326" s="228">
        <v>69.300000000000011</v>
      </c>
      <c r="G2326" s="228">
        <v>0.33671200000000034</v>
      </c>
    </row>
    <row r="2327" spans="1:7">
      <c r="A2327" s="228" t="s">
        <v>3038</v>
      </c>
      <c r="B2327" s="228">
        <v>478.6</v>
      </c>
      <c r="C2327" s="228">
        <v>7.7640000000000011</v>
      </c>
      <c r="D2327" s="228">
        <v>480</v>
      </c>
      <c r="E2327" s="228">
        <v>6.48</v>
      </c>
      <c r="F2327" s="228">
        <v>1.3999999999999773</v>
      </c>
      <c r="G2327" s="228">
        <v>-1.2840000000000007</v>
      </c>
    </row>
    <row r="2328" spans="1:7">
      <c r="A2328" s="228" t="s">
        <v>3039</v>
      </c>
      <c r="B2328" s="228">
        <v>355</v>
      </c>
      <c r="C2328" s="228">
        <v>5.8280000000000003</v>
      </c>
      <c r="D2328" s="228">
        <v>480</v>
      </c>
      <c r="E2328" s="228">
        <v>6.48</v>
      </c>
      <c r="F2328" s="228">
        <v>125</v>
      </c>
      <c r="G2328" s="228">
        <v>0.65200000000000014</v>
      </c>
    </row>
    <row r="2329" spans="1:7">
      <c r="A2329" s="228" t="s">
        <v>3040</v>
      </c>
      <c r="B2329" s="228">
        <v>696</v>
      </c>
      <c r="C2329" s="228">
        <v>10.513999999999999</v>
      </c>
      <c r="D2329" s="228">
        <v>336</v>
      </c>
      <c r="E2329" s="228">
        <v>4.62</v>
      </c>
      <c r="F2329" s="228">
        <v>-360</v>
      </c>
      <c r="G2329" s="228">
        <v>-5.8939999999999992</v>
      </c>
    </row>
    <row r="2330" spans="1:7">
      <c r="A2330" s="228" t="s">
        <v>3041</v>
      </c>
      <c r="B2330" s="228">
        <v>348</v>
      </c>
      <c r="C2330" s="228">
        <v>6.0598960000000011</v>
      </c>
      <c r="D2330" s="228">
        <v>336</v>
      </c>
      <c r="E2330" s="228">
        <v>4.62</v>
      </c>
      <c r="F2330" s="228">
        <v>-12</v>
      </c>
      <c r="G2330" s="228">
        <v>-1.439896000000001</v>
      </c>
    </row>
    <row r="2331" spans="1:7">
      <c r="A2331" s="228" t="s">
        <v>3042</v>
      </c>
      <c r="B2331" s="228">
        <v>234.5</v>
      </c>
      <c r="C2331" s="228">
        <v>3.1455920000000002</v>
      </c>
      <c r="D2331" s="228">
        <v>336</v>
      </c>
      <c r="E2331" s="228">
        <v>4.62</v>
      </c>
      <c r="F2331" s="228">
        <v>101.5</v>
      </c>
      <c r="G2331" s="228">
        <v>1.4744079999999999</v>
      </c>
    </row>
    <row r="2332" spans="1:7">
      <c r="A2332" s="228" t="s">
        <v>3043</v>
      </c>
      <c r="B2332" s="228">
        <v>447.3</v>
      </c>
      <c r="C2332" s="228">
        <v>6.9280000000000008</v>
      </c>
      <c r="D2332" s="228">
        <v>336</v>
      </c>
      <c r="E2332" s="228">
        <v>4.62</v>
      </c>
      <c r="F2332" s="228">
        <v>-111.30000000000001</v>
      </c>
      <c r="G2332" s="228">
        <v>-2.3080000000000007</v>
      </c>
    </row>
    <row r="2333" spans="1:7">
      <c r="A2333" s="228" t="s">
        <v>3044</v>
      </c>
      <c r="B2333" s="228">
        <v>157.5</v>
      </c>
      <c r="C2333" s="228">
        <v>2.4599999999999995</v>
      </c>
      <c r="D2333" s="228">
        <v>180</v>
      </c>
      <c r="E2333" s="228">
        <v>2.1</v>
      </c>
      <c r="F2333" s="228">
        <v>22.5</v>
      </c>
      <c r="G2333" s="228">
        <v>-0.35999999999999943</v>
      </c>
    </row>
    <row r="2334" spans="1:7">
      <c r="A2334" s="228" t="s">
        <v>3045</v>
      </c>
      <c r="B2334" s="228">
        <v>146.69999999999999</v>
      </c>
      <c r="C2334" s="228">
        <v>2.5200000000000005</v>
      </c>
      <c r="D2334" s="228">
        <v>180</v>
      </c>
      <c r="E2334" s="228">
        <v>2.1</v>
      </c>
      <c r="F2334" s="228">
        <v>33.300000000000011</v>
      </c>
      <c r="G2334" s="228">
        <v>-0.42000000000000037</v>
      </c>
    </row>
    <row r="2335" spans="1:7">
      <c r="A2335" s="228" t="s">
        <v>3046</v>
      </c>
      <c r="B2335" s="228">
        <v>139.9</v>
      </c>
      <c r="C2335" s="228">
        <v>2.2325599999999999</v>
      </c>
      <c r="D2335" s="228">
        <v>180</v>
      </c>
      <c r="E2335" s="228">
        <v>2.1</v>
      </c>
      <c r="F2335" s="228">
        <v>40.099999999999994</v>
      </c>
      <c r="G2335" s="228">
        <v>-0.13255999999999979</v>
      </c>
    </row>
    <row r="2336" spans="1:7">
      <c r="A2336" s="228" t="s">
        <v>3047</v>
      </c>
      <c r="B2336" s="228">
        <v>99.6</v>
      </c>
      <c r="C2336" s="228">
        <v>1.3840000000000001</v>
      </c>
      <c r="D2336" s="228">
        <v>224</v>
      </c>
      <c r="E2336" s="228">
        <v>3.08</v>
      </c>
      <c r="F2336" s="228">
        <v>124.4</v>
      </c>
      <c r="G2336" s="228">
        <v>1.696</v>
      </c>
    </row>
    <row r="2337" spans="1:7">
      <c r="A2337" s="228" t="s">
        <v>3048</v>
      </c>
      <c r="B2337" s="228">
        <v>107</v>
      </c>
      <c r="C2337" s="228">
        <v>1.2503880000000001</v>
      </c>
      <c r="D2337" s="228">
        <v>180</v>
      </c>
      <c r="E2337" s="228">
        <v>2.1</v>
      </c>
      <c r="F2337" s="228">
        <v>73</v>
      </c>
      <c r="G2337" s="228">
        <v>0.84961200000000003</v>
      </c>
    </row>
    <row r="2338" spans="1:7">
      <c r="A2338" s="228" t="s">
        <v>3049</v>
      </c>
      <c r="B2338" s="228">
        <v>150.5</v>
      </c>
      <c r="C2338" s="228">
        <v>2.4900000000000002</v>
      </c>
      <c r="D2338" s="228">
        <v>180</v>
      </c>
      <c r="E2338" s="228">
        <v>2.1</v>
      </c>
      <c r="F2338" s="228">
        <v>29.5</v>
      </c>
      <c r="G2338" s="228">
        <v>-0.39000000000000012</v>
      </c>
    </row>
    <row r="2339" spans="1:7">
      <c r="A2339" s="228" t="s">
        <v>3050</v>
      </c>
      <c r="B2339" s="228">
        <v>147.30000000000001</v>
      </c>
      <c r="C2339" s="228">
        <v>2.34</v>
      </c>
      <c r="D2339" s="228">
        <v>180</v>
      </c>
      <c r="E2339" s="228">
        <v>2.1</v>
      </c>
      <c r="F2339" s="228">
        <v>32.699999999999989</v>
      </c>
      <c r="G2339" s="228">
        <v>-0.23999999999999977</v>
      </c>
    </row>
    <row r="2340" spans="1:7">
      <c r="A2340" s="228" t="s">
        <v>3051</v>
      </c>
      <c r="B2340" s="228">
        <v>196.3</v>
      </c>
      <c r="C2340" s="228">
        <v>3.0199999999999996</v>
      </c>
      <c r="D2340" s="228">
        <v>336</v>
      </c>
      <c r="E2340" s="228">
        <v>4.62</v>
      </c>
      <c r="F2340" s="228">
        <v>139.69999999999999</v>
      </c>
      <c r="G2340" s="228">
        <v>1.6000000000000005</v>
      </c>
    </row>
    <row r="2341" spans="1:7">
      <c r="A2341" s="228" t="s">
        <v>3052</v>
      </c>
      <c r="B2341" s="228">
        <v>144.1</v>
      </c>
      <c r="C2341" s="228">
        <v>2.27</v>
      </c>
      <c r="D2341" s="228">
        <v>180</v>
      </c>
      <c r="E2341" s="228">
        <v>2.1</v>
      </c>
      <c r="F2341" s="228">
        <v>35.900000000000006</v>
      </c>
      <c r="G2341" s="228">
        <v>-0.16999999999999993</v>
      </c>
    </row>
    <row r="2342" spans="1:7">
      <c r="A2342" s="228" t="s">
        <v>3053</v>
      </c>
      <c r="B2342" s="228">
        <v>343.5</v>
      </c>
      <c r="C2342" s="228">
        <v>4.5633819999999998</v>
      </c>
      <c r="D2342" s="228">
        <v>324</v>
      </c>
      <c r="E2342" s="228">
        <v>3.96</v>
      </c>
      <c r="F2342" s="228">
        <v>-19.5</v>
      </c>
      <c r="G2342" s="228">
        <v>-0.60338199999999986</v>
      </c>
    </row>
    <row r="2343" spans="1:7">
      <c r="A2343" s="228" t="s">
        <v>3054</v>
      </c>
      <c r="B2343" s="228">
        <v>169</v>
      </c>
      <c r="C2343" s="228">
        <v>2.3815549999999996</v>
      </c>
      <c r="D2343" s="228">
        <v>336</v>
      </c>
      <c r="E2343" s="228">
        <v>4.62</v>
      </c>
      <c r="F2343" s="228">
        <v>167</v>
      </c>
      <c r="G2343" s="228">
        <v>2.2384450000000005</v>
      </c>
    </row>
    <row r="2344" spans="1:7">
      <c r="A2344" s="228" t="s">
        <v>3055</v>
      </c>
      <c r="B2344" s="228">
        <v>217</v>
      </c>
      <c r="C2344" s="228">
        <v>3.24</v>
      </c>
      <c r="D2344" s="228">
        <v>336</v>
      </c>
      <c r="E2344" s="228">
        <v>4.62</v>
      </c>
      <c r="F2344" s="228">
        <v>119</v>
      </c>
      <c r="G2344" s="228">
        <v>1.38</v>
      </c>
    </row>
    <row r="2345" spans="1:7">
      <c r="A2345" s="228" t="s">
        <v>3056</v>
      </c>
      <c r="B2345" s="228">
        <v>162.30000000000001</v>
      </c>
      <c r="C2345" s="228">
        <v>2.37</v>
      </c>
      <c r="D2345" s="228">
        <v>336</v>
      </c>
      <c r="E2345" s="228">
        <v>4.62</v>
      </c>
      <c r="F2345" s="228">
        <v>173.7</v>
      </c>
      <c r="G2345" s="228">
        <v>2.25</v>
      </c>
    </row>
    <row r="2346" spans="1:7">
      <c r="A2346" s="228" t="s">
        <v>3057</v>
      </c>
      <c r="B2346" s="228">
        <v>220</v>
      </c>
      <c r="C2346" s="228">
        <v>3.15</v>
      </c>
      <c r="D2346" s="228">
        <v>324</v>
      </c>
      <c r="E2346" s="228">
        <v>3.96</v>
      </c>
      <c r="F2346" s="228">
        <v>104</v>
      </c>
      <c r="G2346" s="228">
        <v>0.81</v>
      </c>
    </row>
    <row r="2347" spans="1:7">
      <c r="A2347" s="228" t="s">
        <v>3058</v>
      </c>
      <c r="B2347" s="228">
        <v>228.5</v>
      </c>
      <c r="C2347" s="228">
        <v>4.3499999999999996</v>
      </c>
      <c r="D2347" s="228">
        <v>180</v>
      </c>
      <c r="E2347" s="228">
        <v>2.1</v>
      </c>
      <c r="F2347" s="228">
        <v>-48.5</v>
      </c>
      <c r="G2347" s="228">
        <v>-2.2499999999999996</v>
      </c>
    </row>
    <row r="2348" spans="1:7">
      <c r="A2348" s="228" t="s">
        <v>3059</v>
      </c>
      <c r="B2348" s="228">
        <v>98.2</v>
      </c>
      <c r="C2348" s="228">
        <v>1.56</v>
      </c>
      <c r="D2348" s="228">
        <v>120</v>
      </c>
      <c r="E2348" s="228">
        <v>1.4</v>
      </c>
      <c r="F2348" s="228">
        <v>21.799999999999997</v>
      </c>
      <c r="G2348" s="228">
        <v>-0.16000000000000014</v>
      </c>
    </row>
    <row r="2349" spans="1:7">
      <c r="A2349" s="228" t="s">
        <v>3060</v>
      </c>
      <c r="B2349" s="228">
        <v>206.1</v>
      </c>
      <c r="C2349" s="228">
        <v>3.7599999999999993</v>
      </c>
      <c r="D2349" s="228">
        <v>336</v>
      </c>
      <c r="E2349" s="228">
        <v>4.62</v>
      </c>
      <c r="F2349" s="228">
        <v>129.9</v>
      </c>
      <c r="G2349" s="228">
        <v>0.86000000000000076</v>
      </c>
    </row>
    <row r="2350" spans="1:7">
      <c r="A2350" s="228" t="s">
        <v>3061</v>
      </c>
      <c r="B2350" s="228">
        <v>218</v>
      </c>
      <c r="C2350" s="228">
        <v>3.15</v>
      </c>
      <c r="D2350" s="228">
        <v>324</v>
      </c>
      <c r="E2350" s="228">
        <v>3.96</v>
      </c>
      <c r="F2350" s="228">
        <v>106</v>
      </c>
      <c r="G2350" s="228">
        <v>0.81</v>
      </c>
    </row>
    <row r="2351" spans="1:7">
      <c r="A2351" s="228" t="s">
        <v>3062</v>
      </c>
      <c r="B2351" s="228">
        <v>153</v>
      </c>
      <c r="C2351" s="228">
        <v>2.04</v>
      </c>
      <c r="D2351" s="228">
        <v>180</v>
      </c>
      <c r="E2351" s="228">
        <v>2.1</v>
      </c>
      <c r="F2351" s="228">
        <v>27</v>
      </c>
      <c r="G2351" s="228">
        <v>6.0000000000000053E-2</v>
      </c>
    </row>
    <row r="2352" spans="1:7">
      <c r="A2352" s="228" t="s">
        <v>3063</v>
      </c>
      <c r="B2352" s="228">
        <v>227.5</v>
      </c>
      <c r="C2352" s="228">
        <v>3.5699999999999994</v>
      </c>
      <c r="D2352" s="228">
        <v>324</v>
      </c>
      <c r="E2352" s="228">
        <v>3.96</v>
      </c>
      <c r="F2352" s="228">
        <v>96.5</v>
      </c>
      <c r="G2352" s="228">
        <v>0.39000000000000057</v>
      </c>
    </row>
    <row r="2353" spans="1:7">
      <c r="A2353" s="228" t="s">
        <v>3064</v>
      </c>
      <c r="B2353" s="228">
        <v>129.5</v>
      </c>
      <c r="C2353" s="228">
        <v>2.17</v>
      </c>
      <c r="D2353" s="228">
        <v>224</v>
      </c>
      <c r="E2353" s="228">
        <v>3.08</v>
      </c>
      <c r="F2353" s="228">
        <v>94.5</v>
      </c>
      <c r="G2353" s="228">
        <v>0.91000000000000014</v>
      </c>
    </row>
    <row r="2354" spans="1:7">
      <c r="A2354" s="228" t="s">
        <v>3065</v>
      </c>
      <c r="B2354" s="228">
        <v>426.3</v>
      </c>
      <c r="C2354" s="228">
        <v>7.09</v>
      </c>
      <c r="D2354" s="228">
        <v>336</v>
      </c>
      <c r="E2354" s="228">
        <v>4.62</v>
      </c>
      <c r="F2354" s="228">
        <v>-90.300000000000011</v>
      </c>
      <c r="G2354" s="228">
        <v>-2.4699999999999998</v>
      </c>
    </row>
    <row r="2355" spans="1:7">
      <c r="A2355" s="228" t="s">
        <v>3066</v>
      </c>
      <c r="B2355" s="228">
        <v>178.5</v>
      </c>
      <c r="C2355" s="228">
        <v>2.3039999999999998</v>
      </c>
      <c r="D2355" s="228">
        <v>448</v>
      </c>
      <c r="E2355" s="228">
        <v>6.16</v>
      </c>
      <c r="F2355" s="228">
        <v>269.5</v>
      </c>
      <c r="G2355" s="228">
        <v>3.8560000000000003</v>
      </c>
    </row>
    <row r="2356" spans="1:7">
      <c r="A2356" s="228" t="s">
        <v>3067</v>
      </c>
      <c r="B2356" s="228">
        <v>225</v>
      </c>
      <c r="C2356" s="228">
        <v>3.2699999999999996</v>
      </c>
      <c r="D2356" s="228">
        <v>324</v>
      </c>
      <c r="E2356" s="228">
        <v>3.96</v>
      </c>
      <c r="F2356" s="228">
        <v>99</v>
      </c>
      <c r="G2356" s="228">
        <v>0.69000000000000039</v>
      </c>
    </row>
    <row r="2357" spans="1:7">
      <c r="A2357" s="228" t="s">
        <v>3068</v>
      </c>
      <c r="B2357" s="228">
        <v>51</v>
      </c>
      <c r="C2357" s="228">
        <v>0.68</v>
      </c>
      <c r="D2357" s="228">
        <v>60</v>
      </c>
      <c r="E2357" s="228">
        <v>0.7</v>
      </c>
      <c r="F2357" s="228">
        <v>9</v>
      </c>
      <c r="G2357" s="228">
        <v>1.9999999999999907E-2</v>
      </c>
    </row>
    <row r="2358" spans="1:7">
      <c r="A2358" s="228" t="s">
        <v>3069</v>
      </c>
      <c r="B2358" s="228">
        <v>180.6</v>
      </c>
      <c r="C2358" s="228">
        <v>2.6120000000000001</v>
      </c>
      <c r="D2358" s="228">
        <v>224</v>
      </c>
      <c r="E2358" s="228">
        <v>3.08</v>
      </c>
      <c r="F2358" s="228">
        <v>43.400000000000006</v>
      </c>
      <c r="G2358" s="228">
        <v>0.46799999999999997</v>
      </c>
    </row>
    <row r="2359" spans="1:7">
      <c r="A2359" s="228" t="s">
        <v>3070</v>
      </c>
      <c r="B2359" s="228">
        <v>165</v>
      </c>
      <c r="C2359" s="228">
        <v>2.36</v>
      </c>
      <c r="D2359" s="228">
        <v>180</v>
      </c>
      <c r="E2359" s="228">
        <v>2.1</v>
      </c>
      <c r="F2359" s="228">
        <v>15</v>
      </c>
      <c r="G2359" s="228">
        <v>-0.25999999999999979</v>
      </c>
    </row>
    <row r="2360" spans="1:7">
      <c r="A2360" s="228" t="s">
        <v>3071</v>
      </c>
      <c r="B2360" s="228">
        <v>147.30000000000001</v>
      </c>
      <c r="C2360" s="228">
        <v>2.34</v>
      </c>
      <c r="D2360" s="228">
        <v>180</v>
      </c>
      <c r="E2360" s="228">
        <v>2.1</v>
      </c>
      <c r="F2360" s="228">
        <v>32.699999999999989</v>
      </c>
      <c r="G2360" s="228">
        <v>-0.23999999999999977</v>
      </c>
    </row>
    <row r="2361" spans="1:7">
      <c r="A2361" s="228" t="s">
        <v>3072</v>
      </c>
      <c r="B2361" s="228">
        <v>142</v>
      </c>
      <c r="C2361" s="228">
        <v>2.2400000000000002</v>
      </c>
      <c r="D2361" s="228">
        <v>336</v>
      </c>
      <c r="E2361" s="228">
        <v>4.62</v>
      </c>
      <c r="F2361" s="228">
        <v>194</v>
      </c>
      <c r="G2361" s="228">
        <v>2.38</v>
      </c>
    </row>
    <row r="2362" spans="1:7">
      <c r="A2362" s="228" t="s">
        <v>3073</v>
      </c>
      <c r="B2362" s="228">
        <v>206.1</v>
      </c>
      <c r="C2362" s="228">
        <v>3.7599999999999993</v>
      </c>
      <c r="D2362" s="228">
        <v>336</v>
      </c>
      <c r="E2362" s="228">
        <v>4.62</v>
      </c>
      <c r="F2362" s="228">
        <v>129.9</v>
      </c>
      <c r="G2362" s="228">
        <v>0.86000000000000076</v>
      </c>
    </row>
    <row r="2363" spans="1:7">
      <c r="A2363" s="228" t="s">
        <v>3074</v>
      </c>
      <c r="B2363" s="228">
        <v>140</v>
      </c>
      <c r="C2363" s="228">
        <v>2.2400000000000002</v>
      </c>
      <c r="D2363" s="228">
        <v>120</v>
      </c>
      <c r="E2363" s="228">
        <v>1.4</v>
      </c>
      <c r="F2363" s="228">
        <v>-20</v>
      </c>
      <c r="G2363" s="228">
        <v>-0.8400000000000003</v>
      </c>
    </row>
    <row r="2364" spans="1:7">
      <c r="A2364" s="228" t="s">
        <v>3075</v>
      </c>
      <c r="B2364" s="228">
        <v>162.1</v>
      </c>
      <c r="C2364" s="228">
        <v>2.5199999999999996</v>
      </c>
      <c r="D2364" s="228">
        <v>336</v>
      </c>
      <c r="E2364" s="228">
        <v>4.62</v>
      </c>
      <c r="F2364" s="228">
        <v>173.9</v>
      </c>
      <c r="G2364" s="228">
        <v>2.1000000000000005</v>
      </c>
    </row>
    <row r="2365" spans="1:7">
      <c r="A2365" s="228" t="s">
        <v>3076</v>
      </c>
      <c r="B2365" s="228">
        <v>132.30000000000001</v>
      </c>
      <c r="C2365" s="228">
        <v>2.2200000000000002</v>
      </c>
      <c r="D2365" s="228">
        <v>180</v>
      </c>
      <c r="E2365" s="228">
        <v>2.1</v>
      </c>
      <c r="F2365" s="228">
        <v>47.699999999999989</v>
      </c>
      <c r="G2365" s="228">
        <v>-0.12000000000000011</v>
      </c>
    </row>
    <row r="2366" spans="1:7">
      <c r="A2366" s="228" t="s">
        <v>3077</v>
      </c>
      <c r="B2366" s="228">
        <v>197.7</v>
      </c>
      <c r="C2366" s="228">
        <v>2.9320000000000004</v>
      </c>
      <c r="D2366" s="228">
        <v>336</v>
      </c>
      <c r="E2366" s="228">
        <v>4.62</v>
      </c>
      <c r="F2366" s="228">
        <v>138.30000000000001</v>
      </c>
      <c r="G2366" s="228">
        <v>1.6879999999999997</v>
      </c>
    </row>
    <row r="2367" spans="1:7">
      <c r="A2367" s="228" t="s">
        <v>3078</v>
      </c>
      <c r="B2367" s="228">
        <v>235</v>
      </c>
      <c r="C2367" s="228">
        <v>3.0300000000000002</v>
      </c>
      <c r="D2367" s="228">
        <v>324</v>
      </c>
      <c r="E2367" s="228">
        <v>3.96</v>
      </c>
      <c r="F2367" s="228">
        <v>89</v>
      </c>
      <c r="G2367" s="228">
        <v>0.92999999999999972</v>
      </c>
    </row>
    <row r="2368" spans="1:7">
      <c r="A2368" s="228" t="s">
        <v>3079</v>
      </c>
      <c r="B2368" s="228">
        <v>174.7</v>
      </c>
      <c r="C2368" s="228">
        <v>2.91</v>
      </c>
      <c r="D2368" s="228">
        <v>336</v>
      </c>
      <c r="E2368" s="228">
        <v>4.62</v>
      </c>
      <c r="F2368" s="228">
        <v>161.30000000000001</v>
      </c>
      <c r="G2368" s="228">
        <v>1.71</v>
      </c>
    </row>
    <row r="2369" spans="1:7">
      <c r="A2369" s="228" t="s">
        <v>3080</v>
      </c>
      <c r="B2369" s="228">
        <v>333.3</v>
      </c>
      <c r="C2369" s="228">
        <v>5.3240000000000007</v>
      </c>
      <c r="D2369" s="228">
        <v>336</v>
      </c>
      <c r="E2369" s="228">
        <v>4.62</v>
      </c>
      <c r="F2369" s="228">
        <v>2.6999999999999886</v>
      </c>
      <c r="G2369" s="228">
        <v>-0.70400000000000063</v>
      </c>
    </row>
    <row r="2370" spans="1:7">
      <c r="A2370" s="228" t="s">
        <v>3081</v>
      </c>
      <c r="B2370" s="228">
        <v>332</v>
      </c>
      <c r="C2370" s="228">
        <v>4.17</v>
      </c>
      <c r="D2370" s="228">
        <v>480</v>
      </c>
      <c r="E2370" s="228">
        <v>6.48</v>
      </c>
      <c r="F2370" s="228">
        <v>148</v>
      </c>
      <c r="G2370" s="228">
        <v>2.3100000000000005</v>
      </c>
    </row>
    <row r="2371" spans="1:7">
      <c r="A2371" s="228" t="s">
        <v>3082</v>
      </c>
      <c r="B2371" s="228">
        <v>71</v>
      </c>
      <c r="C2371" s="228">
        <v>0.76749999999999996</v>
      </c>
      <c r="D2371" s="228">
        <v>180</v>
      </c>
      <c r="E2371" s="228">
        <v>2.1</v>
      </c>
      <c r="F2371" s="228">
        <v>109</v>
      </c>
      <c r="G2371" s="228">
        <v>1.3325</v>
      </c>
    </row>
    <row r="2372" spans="1:7">
      <c r="A2372" s="228" t="s">
        <v>3083</v>
      </c>
      <c r="B2372" s="228">
        <v>170.5</v>
      </c>
      <c r="C2372" s="228">
        <v>2.3783919999999998</v>
      </c>
      <c r="D2372" s="228">
        <v>324</v>
      </c>
      <c r="E2372" s="228">
        <v>3.96</v>
      </c>
      <c r="F2372" s="228">
        <v>153.5</v>
      </c>
      <c r="G2372" s="228">
        <v>1.5816080000000001</v>
      </c>
    </row>
    <row r="2373" spans="1:7">
      <c r="A2373" s="228" t="s">
        <v>3084</v>
      </c>
      <c r="B2373" s="228">
        <v>193</v>
      </c>
      <c r="C2373" s="228">
        <v>3.3139999999999996</v>
      </c>
      <c r="D2373" s="228">
        <v>224</v>
      </c>
      <c r="E2373" s="228">
        <v>3.08</v>
      </c>
      <c r="F2373" s="228">
        <v>31</v>
      </c>
      <c r="G2373" s="228">
        <v>-0.23399999999999954</v>
      </c>
    </row>
    <row r="2374" spans="1:7">
      <c r="A2374" s="228" t="s">
        <v>3085</v>
      </c>
      <c r="B2374" s="228">
        <v>312.3</v>
      </c>
      <c r="C2374" s="228">
        <v>4.6294529999999998</v>
      </c>
      <c r="D2374" s="228">
        <v>480</v>
      </c>
      <c r="E2374" s="228">
        <v>6.48</v>
      </c>
      <c r="F2374" s="228">
        <v>167.7</v>
      </c>
      <c r="G2374" s="228">
        <v>1.8505470000000006</v>
      </c>
    </row>
    <row r="2375" spans="1:7">
      <c r="A2375" s="228" t="s">
        <v>3086</v>
      </c>
      <c r="B2375" s="228">
        <v>172</v>
      </c>
      <c r="C2375" s="228">
        <v>2.3899999999999997</v>
      </c>
      <c r="D2375" s="228">
        <v>336</v>
      </c>
      <c r="E2375" s="228">
        <v>4.62</v>
      </c>
      <c r="F2375" s="228">
        <v>164</v>
      </c>
      <c r="G2375" s="228">
        <v>2.2300000000000004</v>
      </c>
    </row>
    <row r="2376" spans="1:7">
      <c r="A2376" s="228" t="s">
        <v>3087</v>
      </c>
      <c r="B2376" s="228">
        <v>252.29999999999998</v>
      </c>
      <c r="C2376" s="228">
        <v>4.37</v>
      </c>
      <c r="D2376" s="228">
        <v>324</v>
      </c>
      <c r="E2376" s="228">
        <v>3.96</v>
      </c>
      <c r="F2376" s="228">
        <v>71.700000000000017</v>
      </c>
      <c r="G2376" s="228">
        <v>-0.41000000000000014</v>
      </c>
    </row>
    <row r="2377" spans="1:7">
      <c r="A2377" s="228" t="s">
        <v>3088</v>
      </c>
      <c r="B2377" s="228">
        <v>180.5</v>
      </c>
      <c r="C2377" s="228">
        <v>2.8499999999999996</v>
      </c>
      <c r="D2377" s="228">
        <v>336</v>
      </c>
      <c r="E2377" s="228">
        <v>4.62</v>
      </c>
      <c r="F2377" s="228">
        <v>155.5</v>
      </c>
      <c r="G2377" s="228">
        <v>1.7700000000000005</v>
      </c>
    </row>
    <row r="2378" spans="1:7">
      <c r="A2378" s="228" t="s">
        <v>3089</v>
      </c>
      <c r="B2378" s="228">
        <v>131</v>
      </c>
      <c r="C2378" s="228">
        <v>1.2475000000000001</v>
      </c>
      <c r="D2378" s="228">
        <v>180</v>
      </c>
      <c r="E2378" s="228">
        <v>2.1</v>
      </c>
      <c r="F2378" s="228">
        <v>49</v>
      </c>
      <c r="G2378" s="228">
        <v>0.85250000000000004</v>
      </c>
    </row>
    <row r="2379" spans="1:7">
      <c r="A2379" s="228" t="s">
        <v>3090</v>
      </c>
      <c r="B2379" s="228">
        <v>162.30000000000001</v>
      </c>
      <c r="C2379" s="228">
        <v>2.46</v>
      </c>
      <c r="D2379" s="228">
        <v>336</v>
      </c>
      <c r="E2379" s="228">
        <v>4.62</v>
      </c>
      <c r="F2379" s="228">
        <v>173.7</v>
      </c>
      <c r="G2379" s="228">
        <v>2.16</v>
      </c>
    </row>
    <row r="2380" spans="1:7">
      <c r="A2380" s="228" t="s">
        <v>3091</v>
      </c>
      <c r="B2380" s="228">
        <v>747.3</v>
      </c>
      <c r="C2380" s="228">
        <v>10.813279999999999</v>
      </c>
      <c r="D2380" s="228">
        <v>336</v>
      </c>
      <c r="E2380" s="228">
        <v>4.62</v>
      </c>
      <c r="F2380" s="228">
        <v>-411.29999999999995</v>
      </c>
      <c r="G2380" s="228">
        <v>-6.1932799999999988</v>
      </c>
    </row>
    <row r="2381" spans="1:7">
      <c r="A2381" s="228" t="s">
        <v>3092</v>
      </c>
      <c r="B2381" s="228">
        <v>256</v>
      </c>
      <c r="C2381" s="228">
        <v>3.9599999999999995</v>
      </c>
      <c r="D2381" s="228">
        <v>336</v>
      </c>
      <c r="E2381" s="228">
        <v>4.62</v>
      </c>
      <c r="F2381" s="228">
        <v>80</v>
      </c>
      <c r="G2381" s="228">
        <v>0.66000000000000059</v>
      </c>
    </row>
    <row r="2382" spans="1:7">
      <c r="A2382" s="228" t="s">
        <v>3093</v>
      </c>
      <c r="B2382" s="228">
        <v>236.5</v>
      </c>
      <c r="C2382" s="228">
        <v>3.5300000000000002</v>
      </c>
      <c r="D2382" s="228">
        <v>180</v>
      </c>
      <c r="E2382" s="228">
        <v>2.1</v>
      </c>
      <c r="F2382" s="228">
        <v>-56.5</v>
      </c>
      <c r="G2382" s="228">
        <v>-1.4300000000000002</v>
      </c>
    </row>
    <row r="2383" spans="1:7">
      <c r="A2383" s="228" t="s">
        <v>3094</v>
      </c>
      <c r="B2383" s="228">
        <v>423</v>
      </c>
      <c r="C2383" s="228">
        <v>6.6400000000000015</v>
      </c>
      <c r="D2383" s="228">
        <v>480</v>
      </c>
      <c r="E2383" s="228">
        <v>6.48</v>
      </c>
      <c r="F2383" s="228">
        <v>57</v>
      </c>
      <c r="G2383" s="228">
        <v>-0.16000000000000103</v>
      </c>
    </row>
    <row r="2384" spans="1:7">
      <c r="A2384" s="228" t="s">
        <v>3095</v>
      </c>
      <c r="B2384" s="228">
        <v>518.5</v>
      </c>
      <c r="C2384" s="228">
        <v>7.6499999999999995</v>
      </c>
      <c r="D2384" s="228">
        <v>288</v>
      </c>
      <c r="E2384" s="228">
        <v>3.2800000000000002</v>
      </c>
      <c r="F2384" s="228">
        <v>-230.5</v>
      </c>
      <c r="G2384" s="228">
        <v>-4.3699999999999992</v>
      </c>
    </row>
    <row r="2385" spans="1:7">
      <c r="A2385" s="228" t="s">
        <v>3096</v>
      </c>
      <c r="B2385" s="228">
        <v>441.3</v>
      </c>
      <c r="C2385" s="228">
        <v>7.3220000000000001</v>
      </c>
      <c r="D2385" s="228">
        <v>336</v>
      </c>
      <c r="E2385" s="228">
        <v>4.62</v>
      </c>
      <c r="F2385" s="228">
        <v>-105.30000000000001</v>
      </c>
      <c r="G2385" s="228">
        <v>-2.702</v>
      </c>
    </row>
    <row r="2386" spans="1:7">
      <c r="A2386" s="228" t="s">
        <v>3097</v>
      </c>
      <c r="B2386" s="228">
        <v>173</v>
      </c>
      <c r="C2386" s="228">
        <v>2.2699999999999996</v>
      </c>
      <c r="D2386" s="228">
        <v>336</v>
      </c>
      <c r="E2386" s="228">
        <v>4.62</v>
      </c>
      <c r="F2386" s="228">
        <v>163</v>
      </c>
      <c r="G2386" s="228">
        <v>2.3500000000000005</v>
      </c>
    </row>
    <row r="2387" spans="1:7">
      <c r="A2387" s="228" t="s">
        <v>3098</v>
      </c>
      <c r="B2387" s="228">
        <v>356.3</v>
      </c>
      <c r="C2387" s="228">
        <v>5.532</v>
      </c>
      <c r="D2387" s="228">
        <v>336</v>
      </c>
      <c r="E2387" s="228">
        <v>4.62</v>
      </c>
      <c r="F2387" s="228">
        <v>-20.300000000000011</v>
      </c>
      <c r="G2387" s="228">
        <v>-0.91199999999999992</v>
      </c>
    </row>
    <row r="2388" spans="1:7">
      <c r="A2388" s="228" t="s">
        <v>3099</v>
      </c>
      <c r="B2388" s="228">
        <v>289.89999999999998</v>
      </c>
      <c r="C2388" s="228">
        <v>4.64384</v>
      </c>
      <c r="D2388" s="228">
        <v>324</v>
      </c>
      <c r="E2388" s="228">
        <v>3.96</v>
      </c>
      <c r="F2388" s="228">
        <v>34.100000000000023</v>
      </c>
      <c r="G2388" s="228">
        <v>-0.68384</v>
      </c>
    </row>
    <row r="2389" spans="1:7">
      <c r="A2389" s="228" t="s">
        <v>3100</v>
      </c>
      <c r="B2389" s="228">
        <v>245.4</v>
      </c>
      <c r="C2389" s="228">
        <v>3.5935920000000001</v>
      </c>
      <c r="D2389" s="228">
        <v>180</v>
      </c>
      <c r="E2389" s="228">
        <v>2.1</v>
      </c>
      <c r="F2389" s="228">
        <v>-65.400000000000006</v>
      </c>
      <c r="G2389" s="228">
        <v>-1.493592</v>
      </c>
    </row>
    <row r="2390" spans="1:7">
      <c r="A2390" s="228" t="s">
        <v>3101</v>
      </c>
      <c r="B2390" s="228">
        <v>385</v>
      </c>
      <c r="C2390" s="228">
        <v>5.9220000000000006</v>
      </c>
      <c r="D2390" s="228">
        <v>480</v>
      </c>
      <c r="E2390" s="228">
        <v>6.48</v>
      </c>
      <c r="F2390" s="228">
        <v>95</v>
      </c>
      <c r="G2390" s="228">
        <v>0.55799999999999983</v>
      </c>
    </row>
    <row r="2391" spans="1:7">
      <c r="A2391" s="228" t="s">
        <v>3102</v>
      </c>
      <c r="B2391" s="228">
        <v>220.5</v>
      </c>
      <c r="C2391" s="228">
        <v>4.1099999999999994</v>
      </c>
      <c r="D2391" s="228">
        <v>180</v>
      </c>
      <c r="E2391" s="228">
        <v>2.1</v>
      </c>
      <c r="F2391" s="228">
        <v>-40.5</v>
      </c>
      <c r="G2391" s="228">
        <v>-2.0099999999999993</v>
      </c>
    </row>
    <row r="2392" spans="1:7">
      <c r="A2392" s="228" t="s">
        <v>3103</v>
      </c>
      <c r="B2392" s="228">
        <v>292</v>
      </c>
      <c r="C2392" s="228">
        <v>4.33</v>
      </c>
      <c r="D2392" s="228">
        <v>324</v>
      </c>
      <c r="E2392" s="228">
        <v>3.96</v>
      </c>
      <c r="F2392" s="228">
        <v>32</v>
      </c>
      <c r="G2392" s="228">
        <v>-0.37000000000000011</v>
      </c>
    </row>
    <row r="2393" spans="1:7">
      <c r="A2393" s="228" t="s">
        <v>3104</v>
      </c>
      <c r="B2393" s="228">
        <v>269.10000000000002</v>
      </c>
      <c r="C2393" s="228">
        <v>4.4196150000000003</v>
      </c>
      <c r="D2393" s="228">
        <v>324</v>
      </c>
      <c r="E2393" s="228">
        <v>3.96</v>
      </c>
      <c r="F2393" s="228">
        <v>54.899999999999977</v>
      </c>
      <c r="G2393" s="228">
        <v>-0.45961500000000033</v>
      </c>
    </row>
    <row r="2394" spans="1:7">
      <c r="A2394" s="228" t="s">
        <v>3105</v>
      </c>
      <c r="B2394" s="228">
        <v>335.5</v>
      </c>
      <c r="C2394" s="228">
        <v>4.1499999999999995</v>
      </c>
      <c r="D2394" s="228">
        <v>480</v>
      </c>
      <c r="E2394" s="228">
        <v>6.48</v>
      </c>
      <c r="F2394" s="228">
        <v>144.5</v>
      </c>
      <c r="G2394" s="228">
        <v>2.330000000000001</v>
      </c>
    </row>
    <row r="2395" spans="1:7">
      <c r="A2395" s="228" t="s">
        <v>3106</v>
      </c>
      <c r="B2395" s="228">
        <v>434.9</v>
      </c>
      <c r="C2395" s="228">
        <v>6.9859999999999998</v>
      </c>
      <c r="D2395" s="228">
        <v>336</v>
      </c>
      <c r="E2395" s="228">
        <v>4.62</v>
      </c>
      <c r="F2395" s="228">
        <v>-98.899999999999977</v>
      </c>
      <c r="G2395" s="228">
        <v>-2.3659999999999997</v>
      </c>
    </row>
    <row r="2396" spans="1:7">
      <c r="A2396" s="228" t="s">
        <v>3107</v>
      </c>
      <c r="B2396" s="228">
        <v>181</v>
      </c>
      <c r="C2396" s="228">
        <v>2.61</v>
      </c>
      <c r="D2396" s="228">
        <v>180</v>
      </c>
      <c r="E2396" s="228">
        <v>2.1</v>
      </c>
      <c r="F2396" s="228">
        <v>-1</v>
      </c>
      <c r="G2396" s="228">
        <v>-0.50999999999999979</v>
      </c>
    </row>
    <row r="2397" spans="1:7">
      <c r="A2397" s="228" t="s">
        <v>3108</v>
      </c>
      <c r="B2397" s="228">
        <v>154.19999999999999</v>
      </c>
      <c r="C2397" s="228">
        <v>2.6399999999999997</v>
      </c>
      <c r="D2397" s="228">
        <v>180</v>
      </c>
      <c r="E2397" s="228">
        <v>2.1</v>
      </c>
      <c r="F2397" s="228">
        <v>25.800000000000011</v>
      </c>
      <c r="G2397" s="228">
        <v>-0.53999999999999959</v>
      </c>
    </row>
    <row r="2398" spans="1:7">
      <c r="A2398" s="228" t="s">
        <v>3109</v>
      </c>
      <c r="B2398" s="228">
        <v>333.4</v>
      </c>
      <c r="C2398" s="228">
        <v>4.8100000000000005</v>
      </c>
      <c r="D2398" s="228">
        <v>324</v>
      </c>
      <c r="E2398" s="228">
        <v>3.96</v>
      </c>
      <c r="F2398" s="228">
        <v>-9.3999999999999773</v>
      </c>
      <c r="G2398" s="228">
        <v>-0.85000000000000053</v>
      </c>
    </row>
    <row r="2399" spans="1:7">
      <c r="A2399" s="228" t="s">
        <v>3110</v>
      </c>
      <c r="B2399" s="228">
        <v>239</v>
      </c>
      <c r="C2399" s="228">
        <v>3.742</v>
      </c>
      <c r="D2399" s="228">
        <v>336</v>
      </c>
      <c r="E2399" s="228">
        <v>4.62</v>
      </c>
      <c r="F2399" s="228">
        <v>97</v>
      </c>
      <c r="G2399" s="228">
        <v>0.87800000000000011</v>
      </c>
    </row>
    <row r="2400" spans="1:7">
      <c r="A2400" s="228" t="s">
        <v>3111</v>
      </c>
      <c r="B2400" s="228">
        <v>533.5</v>
      </c>
      <c r="C2400" s="228">
        <v>8.4939999999999998</v>
      </c>
      <c r="D2400" s="228">
        <v>480</v>
      </c>
      <c r="E2400" s="228">
        <v>6.48</v>
      </c>
      <c r="F2400" s="228">
        <v>-53.5</v>
      </c>
      <c r="G2400" s="228">
        <v>-2.0139999999999993</v>
      </c>
    </row>
    <row r="2401" spans="1:7">
      <c r="A2401" s="228" t="s">
        <v>3112</v>
      </c>
      <c r="B2401" s="228">
        <v>185.60000000000002</v>
      </c>
      <c r="C2401" s="228">
        <v>3.4299999999999997</v>
      </c>
      <c r="D2401" s="228">
        <v>324</v>
      </c>
      <c r="E2401" s="228">
        <v>3.96</v>
      </c>
      <c r="F2401" s="228">
        <v>138.39999999999998</v>
      </c>
      <c r="G2401" s="228">
        <v>0.53000000000000025</v>
      </c>
    </row>
    <row r="2402" spans="1:7">
      <c r="A2402" s="228" t="s">
        <v>3113</v>
      </c>
      <c r="B2402" s="228">
        <v>273.7</v>
      </c>
      <c r="C2402" s="228">
        <v>3.8719999999999999</v>
      </c>
      <c r="D2402" s="228">
        <v>336</v>
      </c>
      <c r="E2402" s="228">
        <v>4.62</v>
      </c>
      <c r="F2402" s="228">
        <v>62.300000000000011</v>
      </c>
      <c r="G2402" s="228">
        <v>0.74800000000000022</v>
      </c>
    </row>
    <row r="2403" spans="1:7">
      <c r="A2403" s="228" t="s">
        <v>3114</v>
      </c>
      <c r="B2403" s="228">
        <v>420</v>
      </c>
      <c r="C2403" s="228">
        <v>6.0363879999999996</v>
      </c>
      <c r="D2403" s="228">
        <v>336</v>
      </c>
      <c r="E2403" s="228">
        <v>4.62</v>
      </c>
      <c r="F2403" s="228">
        <v>-84</v>
      </c>
      <c r="G2403" s="228">
        <v>-1.4163879999999995</v>
      </c>
    </row>
    <row r="2404" spans="1:7">
      <c r="A2404" s="228" t="s">
        <v>3115</v>
      </c>
      <c r="B2404" s="228">
        <v>398</v>
      </c>
      <c r="C2404" s="228">
        <v>6.1213349999999993</v>
      </c>
      <c r="D2404" s="228">
        <v>336</v>
      </c>
      <c r="E2404" s="228">
        <v>4.62</v>
      </c>
      <c r="F2404" s="228">
        <v>-62</v>
      </c>
      <c r="G2404" s="228">
        <v>-1.5013349999999992</v>
      </c>
    </row>
    <row r="2405" spans="1:7">
      <c r="A2405" s="228" t="s">
        <v>3116</v>
      </c>
      <c r="B2405" s="228">
        <v>659</v>
      </c>
      <c r="C2405" s="228">
        <v>9.6757019999999994</v>
      </c>
      <c r="D2405" s="228">
        <v>336</v>
      </c>
      <c r="E2405" s="228">
        <v>4.62</v>
      </c>
      <c r="F2405" s="228">
        <v>-323</v>
      </c>
      <c r="G2405" s="228">
        <v>-5.0557019999999993</v>
      </c>
    </row>
    <row r="2406" spans="1:7">
      <c r="A2406" s="228" t="s">
        <v>3117</v>
      </c>
      <c r="B2406" s="228">
        <v>330.1</v>
      </c>
      <c r="C2406" s="228">
        <v>4.8295919999999999</v>
      </c>
      <c r="D2406" s="228">
        <v>336</v>
      </c>
      <c r="E2406" s="228">
        <v>4.62</v>
      </c>
      <c r="F2406" s="228">
        <v>5.8999999999999773</v>
      </c>
      <c r="G2406" s="228">
        <v>-0.20959199999999978</v>
      </c>
    </row>
    <row r="2407" spans="1:7">
      <c r="A2407" s="228" t="s">
        <v>3118</v>
      </c>
      <c r="B2407" s="228">
        <v>147.30000000000001</v>
      </c>
      <c r="C2407" s="228">
        <v>2.34</v>
      </c>
      <c r="D2407" s="228">
        <v>180</v>
      </c>
      <c r="E2407" s="228">
        <v>2.1</v>
      </c>
      <c r="F2407" s="228">
        <v>32.699999999999989</v>
      </c>
      <c r="G2407" s="228">
        <v>-0.23999999999999977</v>
      </c>
    </row>
    <row r="2408" spans="1:7">
      <c r="A2408" s="228" t="s">
        <v>3119</v>
      </c>
      <c r="B2408" s="228">
        <v>686</v>
      </c>
      <c r="C2408" s="228">
        <v>10.739999999999997</v>
      </c>
      <c r="D2408" s="228">
        <v>480</v>
      </c>
      <c r="E2408" s="228">
        <v>6.48</v>
      </c>
      <c r="F2408" s="228">
        <v>-206</v>
      </c>
      <c r="G2408" s="228">
        <v>-4.2599999999999962</v>
      </c>
    </row>
    <row r="2409" spans="1:7">
      <c r="A2409" s="228" t="s">
        <v>3120</v>
      </c>
      <c r="B2409" s="228">
        <v>277.3</v>
      </c>
      <c r="C2409" s="228">
        <v>5.4799999999999995</v>
      </c>
      <c r="D2409" s="228">
        <v>324</v>
      </c>
      <c r="E2409" s="228">
        <v>3.96</v>
      </c>
      <c r="F2409" s="228">
        <v>46.699999999999989</v>
      </c>
      <c r="G2409" s="228">
        <v>-1.5199999999999996</v>
      </c>
    </row>
    <row r="2410" spans="1:7">
      <c r="A2410" s="228" t="s">
        <v>3121</v>
      </c>
      <c r="B2410" s="228">
        <v>432.3</v>
      </c>
      <c r="C2410" s="228">
        <v>7.1496879999999994</v>
      </c>
      <c r="D2410" s="228">
        <v>480</v>
      </c>
      <c r="E2410" s="228">
        <v>6.48</v>
      </c>
      <c r="F2410" s="228">
        <v>47.699999999999989</v>
      </c>
      <c r="G2410" s="228">
        <v>-0.66968799999999895</v>
      </c>
    </row>
    <row r="2411" spans="1:7">
      <c r="A2411" s="228" t="s">
        <v>3122</v>
      </c>
      <c r="B2411" s="228">
        <v>233.5</v>
      </c>
      <c r="C2411" s="228">
        <v>3.1384000000000003</v>
      </c>
      <c r="D2411" s="228">
        <v>324</v>
      </c>
      <c r="E2411" s="228">
        <v>3.96</v>
      </c>
      <c r="F2411" s="228">
        <v>90.5</v>
      </c>
      <c r="G2411" s="228">
        <v>0.82159999999999966</v>
      </c>
    </row>
    <row r="2412" spans="1:7">
      <c r="A2412" s="228" t="s">
        <v>3123</v>
      </c>
      <c r="B2412" s="228">
        <v>406.5</v>
      </c>
      <c r="C2412" s="228">
        <v>6.2979999999999992</v>
      </c>
      <c r="D2412" s="228">
        <v>336</v>
      </c>
      <c r="E2412" s="228">
        <v>4.62</v>
      </c>
      <c r="F2412" s="228">
        <v>-70.5</v>
      </c>
      <c r="G2412" s="228">
        <v>-1.677999999999999</v>
      </c>
    </row>
    <row r="2413" spans="1:7">
      <c r="A2413" s="228" t="s">
        <v>3124</v>
      </c>
      <c r="B2413" s="228">
        <v>966.5</v>
      </c>
      <c r="C2413" s="228">
        <v>16.066155999999999</v>
      </c>
      <c r="D2413" s="228">
        <v>480</v>
      </c>
      <c r="E2413" s="228">
        <v>6.48</v>
      </c>
      <c r="F2413" s="228">
        <v>-486.5</v>
      </c>
      <c r="G2413" s="228">
        <v>-9.586155999999999</v>
      </c>
    </row>
    <row r="2414" spans="1:7">
      <c r="A2414" s="228" t="s">
        <v>3125</v>
      </c>
      <c r="B2414" s="228">
        <v>573.5</v>
      </c>
      <c r="C2414" s="228">
        <v>8.68</v>
      </c>
      <c r="D2414" s="228">
        <v>480</v>
      </c>
      <c r="E2414" s="228">
        <v>6.48</v>
      </c>
      <c r="F2414" s="228">
        <v>-93.5</v>
      </c>
      <c r="G2414" s="228">
        <v>-2.1999999999999993</v>
      </c>
    </row>
    <row r="2415" spans="1:7">
      <c r="A2415" s="228" t="s">
        <v>3126</v>
      </c>
      <c r="B2415" s="228">
        <v>394.7</v>
      </c>
      <c r="C2415" s="228">
        <v>6.3765650000000003</v>
      </c>
      <c r="D2415" s="228">
        <v>480</v>
      </c>
      <c r="E2415" s="228">
        <v>6.48</v>
      </c>
      <c r="F2415" s="228">
        <v>85.300000000000011</v>
      </c>
      <c r="G2415" s="228">
        <v>0.10343500000000017</v>
      </c>
    </row>
    <row r="2416" spans="1:7">
      <c r="A2416" s="228" t="s">
        <v>3127</v>
      </c>
      <c r="B2416" s="228">
        <v>477.1</v>
      </c>
      <c r="C2416" s="228">
        <v>8.84</v>
      </c>
      <c r="D2416" s="228">
        <v>324</v>
      </c>
      <c r="E2416" s="228">
        <v>3.96</v>
      </c>
      <c r="F2416" s="228">
        <v>-153.10000000000002</v>
      </c>
      <c r="G2416" s="228">
        <v>-4.88</v>
      </c>
    </row>
    <row r="2417" spans="1:7">
      <c r="A2417" s="228" t="s">
        <v>3128</v>
      </c>
      <c r="B2417" s="228">
        <v>305.7</v>
      </c>
      <c r="C2417" s="228">
        <v>4.8100000000000005</v>
      </c>
      <c r="D2417" s="228">
        <v>324</v>
      </c>
      <c r="E2417" s="228">
        <v>3.96</v>
      </c>
      <c r="F2417" s="228">
        <v>18.300000000000011</v>
      </c>
      <c r="G2417" s="228">
        <v>-0.85000000000000053</v>
      </c>
    </row>
    <row r="2418" spans="1:7">
      <c r="A2418" s="228" t="s">
        <v>3129</v>
      </c>
      <c r="B2418" s="228">
        <v>508.3</v>
      </c>
      <c r="C2418" s="228">
        <v>8.7740000000000009</v>
      </c>
      <c r="D2418" s="228">
        <v>480</v>
      </c>
      <c r="E2418" s="228">
        <v>6.48</v>
      </c>
      <c r="F2418" s="228">
        <v>-28.300000000000011</v>
      </c>
      <c r="G2418" s="228">
        <v>-2.2940000000000005</v>
      </c>
    </row>
    <row r="2419" spans="1:7">
      <c r="A2419" s="228" t="s">
        <v>3130</v>
      </c>
      <c r="B2419" s="228">
        <v>748.5</v>
      </c>
      <c r="C2419" s="228">
        <v>11.844831000000001</v>
      </c>
      <c r="D2419" s="228">
        <v>480</v>
      </c>
      <c r="E2419" s="228">
        <v>6.48</v>
      </c>
      <c r="F2419" s="228">
        <v>-268.5</v>
      </c>
      <c r="G2419" s="228">
        <v>-5.3648310000000006</v>
      </c>
    </row>
    <row r="2420" spans="1:7">
      <c r="A2420" s="228" t="s">
        <v>3131</v>
      </c>
      <c r="B2420" s="228">
        <v>320.89999999999998</v>
      </c>
      <c r="C2420" s="228">
        <v>5.6100000000000012</v>
      </c>
      <c r="D2420" s="228">
        <v>324</v>
      </c>
      <c r="E2420" s="228">
        <v>3.96</v>
      </c>
      <c r="F2420" s="228">
        <v>3.1000000000000227</v>
      </c>
      <c r="G2420" s="228">
        <v>-1.6500000000000012</v>
      </c>
    </row>
    <row r="2421" spans="1:7">
      <c r="A2421" s="228" t="s">
        <v>3132</v>
      </c>
      <c r="B2421" s="228">
        <v>587.70000000000005</v>
      </c>
      <c r="C2421" s="228">
        <v>9.6639999999999979</v>
      </c>
      <c r="D2421" s="228">
        <v>480</v>
      </c>
      <c r="E2421" s="228">
        <v>6.48</v>
      </c>
      <c r="F2421" s="228">
        <v>-107.70000000000005</v>
      </c>
      <c r="G2421" s="228">
        <v>-3.1839999999999975</v>
      </c>
    </row>
    <row r="2422" spans="1:7">
      <c r="A2422" s="228" t="s">
        <v>3133</v>
      </c>
      <c r="B2422" s="228">
        <v>407.7</v>
      </c>
      <c r="C2422" s="228">
        <v>6.9420000000000011</v>
      </c>
      <c r="D2422" s="228">
        <v>480</v>
      </c>
      <c r="E2422" s="228">
        <v>6.48</v>
      </c>
      <c r="F2422" s="228">
        <v>72.300000000000011</v>
      </c>
      <c r="G2422" s="228">
        <v>-0.46200000000000063</v>
      </c>
    </row>
    <row r="2423" spans="1:7">
      <c r="A2423" s="228" t="s">
        <v>3134</v>
      </c>
      <c r="B2423" s="228">
        <v>388.8</v>
      </c>
      <c r="C2423" s="228">
        <v>5.9820000000000011</v>
      </c>
      <c r="D2423" s="228">
        <v>480</v>
      </c>
      <c r="E2423" s="228">
        <v>6.48</v>
      </c>
      <c r="F2423" s="228">
        <v>91.199999999999989</v>
      </c>
      <c r="G2423" s="228">
        <v>0.49799999999999933</v>
      </c>
    </row>
    <row r="2424" spans="1:7">
      <c r="A2424" s="228" t="s">
        <v>3135</v>
      </c>
      <c r="B2424" s="228">
        <v>523.20000000000005</v>
      </c>
      <c r="C2424" s="228">
        <v>9.2055999999999969</v>
      </c>
      <c r="D2424" s="228">
        <v>324</v>
      </c>
      <c r="E2424" s="228">
        <v>3.96</v>
      </c>
      <c r="F2424" s="228">
        <v>-199.20000000000005</v>
      </c>
      <c r="G2424" s="228">
        <v>-5.2455999999999969</v>
      </c>
    </row>
    <row r="2425" spans="1:7">
      <c r="A2425" s="228" t="s">
        <v>3136</v>
      </c>
      <c r="B2425" s="228">
        <v>278.10000000000002</v>
      </c>
      <c r="C2425" s="228">
        <v>4.2345600000000001</v>
      </c>
      <c r="D2425" s="228">
        <v>216</v>
      </c>
      <c r="E2425" s="228">
        <v>2.64</v>
      </c>
      <c r="F2425" s="228">
        <v>-62.100000000000023</v>
      </c>
      <c r="G2425" s="228">
        <v>-1.59456</v>
      </c>
    </row>
    <row r="2426" spans="1:7">
      <c r="A2426" s="228" t="s">
        <v>3137</v>
      </c>
      <c r="B2426" s="228">
        <v>788.5</v>
      </c>
      <c r="C2426" s="228">
        <v>12.251999999999999</v>
      </c>
      <c r="D2426" s="228">
        <v>480</v>
      </c>
      <c r="E2426" s="228">
        <v>6.48</v>
      </c>
      <c r="F2426" s="228">
        <v>-308.5</v>
      </c>
      <c r="G2426" s="228">
        <v>-5.7719999999999985</v>
      </c>
    </row>
    <row r="2427" spans="1:7">
      <c r="A2427" s="228" t="s">
        <v>3138</v>
      </c>
      <c r="B2427" s="228">
        <v>280.5</v>
      </c>
      <c r="C2427" s="228">
        <v>4.4552800000000001</v>
      </c>
      <c r="D2427" s="228">
        <v>336</v>
      </c>
      <c r="E2427" s="228">
        <v>4.62</v>
      </c>
      <c r="F2427" s="228">
        <v>55.5</v>
      </c>
      <c r="G2427" s="228">
        <v>0.16471999999999998</v>
      </c>
    </row>
    <row r="2428" spans="1:7">
      <c r="A2428" s="228" t="s">
        <v>3139</v>
      </c>
      <c r="B2428" s="228">
        <v>206.4</v>
      </c>
      <c r="C2428" s="228">
        <v>3.4032049999999998</v>
      </c>
      <c r="D2428" s="228">
        <v>180</v>
      </c>
      <c r="E2428" s="228">
        <v>2.1</v>
      </c>
      <c r="F2428" s="228">
        <v>-26.400000000000006</v>
      </c>
      <c r="G2428" s="228">
        <v>-1.3032049999999997</v>
      </c>
    </row>
    <row r="2429" spans="1:7">
      <c r="A2429" s="228" t="s">
        <v>3140</v>
      </c>
      <c r="B2429" s="228">
        <v>272</v>
      </c>
      <c r="C2429" s="228">
        <v>4.2115549999999997</v>
      </c>
      <c r="D2429" s="228">
        <v>336</v>
      </c>
      <c r="E2429" s="228">
        <v>4.62</v>
      </c>
      <c r="F2429" s="228">
        <v>64</v>
      </c>
      <c r="G2429" s="228">
        <v>0.40844500000000039</v>
      </c>
    </row>
    <row r="2430" spans="1:7">
      <c r="A2430" s="228" t="s">
        <v>3141</v>
      </c>
      <c r="B2430" s="228">
        <v>125.4</v>
      </c>
      <c r="C2430" s="228">
        <v>1.8299999999999996</v>
      </c>
      <c r="D2430" s="228">
        <v>336</v>
      </c>
      <c r="E2430" s="228">
        <v>4.62</v>
      </c>
      <c r="F2430" s="228">
        <v>210.6</v>
      </c>
      <c r="G2430" s="228">
        <v>2.7900000000000005</v>
      </c>
    </row>
    <row r="2431" spans="1:7">
      <c r="A2431" s="228" t="s">
        <v>3142</v>
      </c>
      <c r="B2431" s="228">
        <v>368</v>
      </c>
      <c r="C2431" s="228">
        <v>5.0982719999999997</v>
      </c>
      <c r="D2431" s="228">
        <v>180</v>
      </c>
      <c r="E2431" s="228">
        <v>2.1</v>
      </c>
      <c r="F2431" s="228">
        <v>-188</v>
      </c>
      <c r="G2431" s="228">
        <v>-2.9982719999999996</v>
      </c>
    </row>
    <row r="2432" spans="1:7">
      <c r="A2432" s="228" t="s">
        <v>3143</v>
      </c>
      <c r="B2432" s="228">
        <v>304.39999999999998</v>
      </c>
      <c r="C2432" s="228">
        <v>4.6139999999999999</v>
      </c>
      <c r="D2432" s="228">
        <v>336</v>
      </c>
      <c r="E2432" s="228">
        <v>4.62</v>
      </c>
      <c r="F2432" s="228">
        <v>31.600000000000023</v>
      </c>
      <c r="G2432" s="228">
        <v>6.0000000000002274E-3</v>
      </c>
    </row>
    <row r="2433" spans="1:7">
      <c r="A2433" s="228" t="s">
        <v>3144</v>
      </c>
      <c r="B2433" s="228">
        <v>435.8</v>
      </c>
      <c r="C2433" s="228">
        <v>6.3581649999999996</v>
      </c>
      <c r="D2433" s="228">
        <v>336</v>
      </c>
      <c r="E2433" s="228">
        <v>4.62</v>
      </c>
      <c r="F2433" s="228">
        <v>-99.800000000000011</v>
      </c>
      <c r="G2433" s="228">
        <v>-1.7381649999999995</v>
      </c>
    </row>
    <row r="2434" spans="1:7">
      <c r="A2434" s="228" t="s">
        <v>3145</v>
      </c>
      <c r="B2434" s="228">
        <v>236.9</v>
      </c>
      <c r="C2434" s="228">
        <v>3.3639049999999995</v>
      </c>
      <c r="D2434" s="228">
        <v>336</v>
      </c>
      <c r="E2434" s="228">
        <v>4.62</v>
      </c>
      <c r="F2434" s="228">
        <v>99.1</v>
      </c>
      <c r="G2434" s="228">
        <v>1.2560950000000006</v>
      </c>
    </row>
    <row r="2435" spans="1:7">
      <c r="A2435" s="228" t="s">
        <v>3146</v>
      </c>
      <c r="B2435" s="228">
        <v>290.5</v>
      </c>
      <c r="C2435" s="228">
        <v>4.3439999999999994</v>
      </c>
      <c r="D2435" s="228">
        <v>336</v>
      </c>
      <c r="E2435" s="228">
        <v>4.62</v>
      </c>
      <c r="F2435" s="228">
        <v>45.5</v>
      </c>
      <c r="G2435" s="228">
        <v>0.27600000000000069</v>
      </c>
    </row>
    <row r="2436" spans="1:7">
      <c r="A2436" s="228" t="s">
        <v>3147</v>
      </c>
      <c r="B2436" s="228">
        <v>571.5</v>
      </c>
      <c r="C2436" s="228">
        <v>9.2320000000000011</v>
      </c>
      <c r="D2436" s="228">
        <v>336</v>
      </c>
      <c r="E2436" s="228">
        <v>4.62</v>
      </c>
      <c r="F2436" s="228">
        <v>-235.5</v>
      </c>
      <c r="G2436" s="228">
        <v>-4.612000000000001</v>
      </c>
    </row>
    <row r="2437" spans="1:7">
      <c r="A2437" s="228" t="s">
        <v>3148</v>
      </c>
      <c r="B2437" s="228">
        <v>615.79999999999995</v>
      </c>
      <c r="C2437" s="228">
        <v>10.821999999999997</v>
      </c>
      <c r="D2437" s="228">
        <v>480</v>
      </c>
      <c r="E2437" s="228">
        <v>6.48</v>
      </c>
      <c r="F2437" s="228">
        <v>-135.79999999999995</v>
      </c>
      <c r="G2437" s="228">
        <v>-4.341999999999997</v>
      </c>
    </row>
    <row r="2438" spans="1:7">
      <c r="A2438" s="228" t="s">
        <v>3149</v>
      </c>
      <c r="B2438" s="228">
        <v>735</v>
      </c>
      <c r="C2438" s="228">
        <v>11.701999999999998</v>
      </c>
      <c r="D2438" s="228">
        <v>480</v>
      </c>
      <c r="E2438" s="228">
        <v>6.48</v>
      </c>
      <c r="F2438" s="228">
        <v>-255</v>
      </c>
      <c r="G2438" s="228">
        <v>-5.2219999999999978</v>
      </c>
    </row>
    <row r="2439" spans="1:7">
      <c r="A2439" s="228" t="s">
        <v>3150</v>
      </c>
      <c r="B2439" s="228">
        <v>227.5</v>
      </c>
      <c r="C2439" s="228">
        <v>3.7299999999999995</v>
      </c>
      <c r="D2439" s="228">
        <v>180</v>
      </c>
      <c r="E2439" s="228">
        <v>2.1</v>
      </c>
      <c r="F2439" s="228">
        <v>-47.5</v>
      </c>
      <c r="G2439" s="228">
        <v>-1.6299999999999994</v>
      </c>
    </row>
    <row r="2440" spans="1:7">
      <c r="A2440" s="228" t="s">
        <v>3151</v>
      </c>
      <c r="B2440" s="228">
        <v>437.2</v>
      </c>
      <c r="C2440" s="228">
        <v>8.01</v>
      </c>
      <c r="D2440" s="228">
        <v>324</v>
      </c>
      <c r="E2440" s="228">
        <v>3.96</v>
      </c>
      <c r="F2440" s="228">
        <v>-113.19999999999999</v>
      </c>
      <c r="G2440" s="228">
        <v>-4.05</v>
      </c>
    </row>
    <row r="2441" spans="1:7">
      <c r="A2441" s="228" t="s">
        <v>3152</v>
      </c>
      <c r="B2441" s="228">
        <v>557.20000000000005</v>
      </c>
      <c r="C2441" s="228">
        <v>9.2500000000000018</v>
      </c>
      <c r="D2441" s="228">
        <v>480</v>
      </c>
      <c r="E2441" s="228">
        <v>6.48</v>
      </c>
      <c r="F2441" s="228">
        <v>-77.200000000000045</v>
      </c>
      <c r="G2441" s="228">
        <v>-2.7700000000000014</v>
      </c>
    </row>
    <row r="2442" spans="1:7">
      <c r="A2442" s="228" t="s">
        <v>3153</v>
      </c>
      <c r="B2442" s="228">
        <v>366.3</v>
      </c>
      <c r="C2442" s="228">
        <v>5.5220000000000002</v>
      </c>
      <c r="D2442" s="228">
        <v>324</v>
      </c>
      <c r="E2442" s="228">
        <v>3.96</v>
      </c>
      <c r="F2442" s="228">
        <v>-42.300000000000011</v>
      </c>
      <c r="G2442" s="228">
        <v>-1.5620000000000003</v>
      </c>
    </row>
    <row r="2443" spans="1:7">
      <c r="A2443" s="228" t="s">
        <v>3154</v>
      </c>
      <c r="B2443" s="228">
        <v>310.5</v>
      </c>
      <c r="C2443" s="228">
        <v>4.2069269999999994</v>
      </c>
      <c r="D2443" s="228">
        <v>336</v>
      </c>
      <c r="E2443" s="228">
        <v>4.62</v>
      </c>
      <c r="F2443" s="228">
        <v>25.5</v>
      </c>
      <c r="G2443" s="228">
        <v>0.41307300000000069</v>
      </c>
    </row>
    <row r="2444" spans="1:7">
      <c r="A2444" s="228" t="s">
        <v>3155</v>
      </c>
      <c r="B2444" s="228">
        <v>836</v>
      </c>
      <c r="C2444" s="228">
        <v>13.450000000000001</v>
      </c>
      <c r="D2444" s="228">
        <v>640</v>
      </c>
      <c r="E2444" s="228">
        <v>8.64</v>
      </c>
      <c r="F2444" s="228">
        <v>-196</v>
      </c>
      <c r="G2444" s="228">
        <v>-4.8100000000000005</v>
      </c>
    </row>
    <row r="2445" spans="1:7">
      <c r="A2445" s="228" t="s">
        <v>3156</v>
      </c>
      <c r="B2445" s="228">
        <v>387.3</v>
      </c>
      <c r="C2445" s="228">
        <v>7.0100000000000007</v>
      </c>
      <c r="D2445" s="228">
        <v>324</v>
      </c>
      <c r="E2445" s="228">
        <v>3.96</v>
      </c>
      <c r="F2445" s="228">
        <v>-63.300000000000011</v>
      </c>
      <c r="G2445" s="228">
        <v>-3.0500000000000007</v>
      </c>
    </row>
    <row r="2446" spans="1:7">
      <c r="A2446" s="228" t="s">
        <v>3157</v>
      </c>
      <c r="B2446" s="228">
        <v>147.30000000000001</v>
      </c>
      <c r="C2446" s="228">
        <v>2.34</v>
      </c>
      <c r="D2446" s="228">
        <v>180</v>
      </c>
      <c r="E2446" s="228">
        <v>2.1</v>
      </c>
      <c r="F2446" s="228">
        <v>32.699999999999989</v>
      </c>
      <c r="G2446" s="228">
        <v>-0.23999999999999977</v>
      </c>
    </row>
    <row r="2447" spans="1:7">
      <c r="A2447" s="228" t="s">
        <v>3158</v>
      </c>
      <c r="B2447" s="228">
        <v>326.5</v>
      </c>
      <c r="C2447" s="228">
        <v>4.6601460000000001</v>
      </c>
      <c r="D2447" s="228">
        <v>480</v>
      </c>
      <c r="E2447" s="228">
        <v>6.48</v>
      </c>
      <c r="F2447" s="228">
        <v>153.5</v>
      </c>
      <c r="G2447" s="228">
        <v>1.8198540000000003</v>
      </c>
    </row>
    <row r="2448" spans="1:7">
      <c r="A2448" s="228" t="s">
        <v>3159</v>
      </c>
      <c r="B2448" s="228">
        <v>714</v>
      </c>
      <c r="C2448" s="228">
        <v>12.872</v>
      </c>
      <c r="D2448" s="228">
        <v>480</v>
      </c>
      <c r="E2448" s="228">
        <v>6.48</v>
      </c>
      <c r="F2448" s="228">
        <v>-234</v>
      </c>
      <c r="G2448" s="228">
        <v>-6.3919999999999995</v>
      </c>
    </row>
    <row r="2449" spans="1:7">
      <c r="A2449" s="228" t="s">
        <v>3160</v>
      </c>
      <c r="B2449" s="228">
        <v>222.1</v>
      </c>
      <c r="C2449" s="228">
        <v>3.6100000000000003</v>
      </c>
      <c r="D2449" s="228">
        <v>324</v>
      </c>
      <c r="E2449" s="228">
        <v>3.96</v>
      </c>
      <c r="F2449" s="228">
        <v>101.9</v>
      </c>
      <c r="G2449" s="228">
        <v>0.34999999999999964</v>
      </c>
    </row>
    <row r="2450" spans="1:7">
      <c r="A2450" s="228" t="s">
        <v>3161</v>
      </c>
      <c r="B2450" s="228">
        <v>186.9</v>
      </c>
      <c r="C2450" s="228">
        <v>2.6159999999999997</v>
      </c>
      <c r="D2450" s="228">
        <v>180</v>
      </c>
      <c r="E2450" s="228">
        <v>2.1</v>
      </c>
      <c r="F2450" s="228">
        <v>-6.9000000000000057</v>
      </c>
      <c r="G2450" s="228">
        <v>-0.51599999999999957</v>
      </c>
    </row>
    <row r="2451" spans="1:7">
      <c r="A2451" s="228" t="s">
        <v>3162</v>
      </c>
      <c r="B2451" s="228">
        <v>188.4</v>
      </c>
      <c r="C2451" s="228">
        <v>3.1496149999999998</v>
      </c>
      <c r="D2451" s="228">
        <v>180</v>
      </c>
      <c r="E2451" s="228">
        <v>2.1</v>
      </c>
      <c r="F2451" s="228">
        <v>-8.4000000000000057</v>
      </c>
      <c r="G2451" s="228">
        <v>-1.0496149999999997</v>
      </c>
    </row>
    <row r="2452" spans="1:7">
      <c r="A2452" s="228" t="s">
        <v>3163</v>
      </c>
      <c r="B2452" s="228">
        <v>191.5</v>
      </c>
      <c r="C2452" s="228">
        <v>3.17</v>
      </c>
      <c r="D2452" s="228">
        <v>336</v>
      </c>
      <c r="E2452" s="228">
        <v>4.62</v>
      </c>
      <c r="F2452" s="228">
        <v>144.5</v>
      </c>
      <c r="G2452" s="228">
        <v>1.4500000000000002</v>
      </c>
    </row>
    <row r="2453" spans="1:7">
      <c r="A2453" s="228" t="s">
        <v>3164</v>
      </c>
      <c r="B2453" s="228">
        <v>466</v>
      </c>
      <c r="C2453" s="228">
        <v>7.822000000000001</v>
      </c>
      <c r="D2453" s="228">
        <v>480</v>
      </c>
      <c r="E2453" s="228">
        <v>6.48</v>
      </c>
      <c r="F2453" s="228">
        <v>14</v>
      </c>
      <c r="G2453" s="228">
        <v>-1.3420000000000005</v>
      </c>
    </row>
    <row r="2454" spans="1:7">
      <c r="A2454" s="228" t="s">
        <v>3165</v>
      </c>
      <c r="B2454" s="228">
        <v>413.5</v>
      </c>
      <c r="C2454" s="228">
        <v>6.0460000000000003</v>
      </c>
      <c r="D2454" s="228">
        <v>336</v>
      </c>
      <c r="E2454" s="228">
        <v>4.62</v>
      </c>
      <c r="F2454" s="228">
        <v>-77.5</v>
      </c>
      <c r="G2454" s="228">
        <v>-1.4260000000000002</v>
      </c>
    </row>
    <row r="2455" spans="1:7">
      <c r="A2455" s="228" t="s">
        <v>3166</v>
      </c>
      <c r="B2455" s="228">
        <v>285.39999999999998</v>
      </c>
      <c r="C2455" s="228">
        <v>4.274</v>
      </c>
      <c r="D2455" s="228">
        <v>336</v>
      </c>
      <c r="E2455" s="228">
        <v>4.62</v>
      </c>
      <c r="F2455" s="228">
        <v>50.600000000000023</v>
      </c>
      <c r="G2455" s="228">
        <v>0.34600000000000009</v>
      </c>
    </row>
    <row r="2456" spans="1:7">
      <c r="A2456" s="228" t="s">
        <v>3167</v>
      </c>
      <c r="B2456" s="228">
        <v>879.5</v>
      </c>
      <c r="C2456" s="228">
        <v>15.013071999999999</v>
      </c>
      <c r="D2456" s="228">
        <v>480</v>
      </c>
      <c r="E2456" s="228">
        <v>6.48</v>
      </c>
      <c r="F2456" s="228">
        <v>-399.5</v>
      </c>
      <c r="G2456" s="228">
        <v>-8.5330719999999989</v>
      </c>
    </row>
    <row r="2457" spans="1:7">
      <c r="A2457" s="228" t="s">
        <v>3168</v>
      </c>
      <c r="B2457" s="228">
        <v>507.6</v>
      </c>
      <c r="C2457" s="228">
        <v>8.7219999999999995</v>
      </c>
      <c r="D2457" s="228">
        <v>480</v>
      </c>
      <c r="E2457" s="228">
        <v>6.48</v>
      </c>
      <c r="F2457" s="228">
        <v>-27.600000000000023</v>
      </c>
      <c r="G2457" s="228">
        <v>-2.2419999999999991</v>
      </c>
    </row>
    <row r="2458" spans="1:7">
      <c r="A2458" s="228" t="s">
        <v>3169</v>
      </c>
      <c r="B2458" s="228">
        <v>294</v>
      </c>
      <c r="C2458" s="228">
        <v>4.9215549999999997</v>
      </c>
      <c r="D2458" s="228">
        <v>324</v>
      </c>
      <c r="E2458" s="228">
        <v>3.96</v>
      </c>
      <c r="F2458" s="228">
        <v>30</v>
      </c>
      <c r="G2458" s="228">
        <v>-0.96155499999999972</v>
      </c>
    </row>
    <row r="2459" spans="1:7">
      <c r="A2459" s="228" t="s">
        <v>3170</v>
      </c>
      <c r="B2459" s="228">
        <v>147.30000000000001</v>
      </c>
      <c r="C2459" s="228">
        <v>2.34</v>
      </c>
      <c r="D2459" s="228">
        <v>180</v>
      </c>
      <c r="E2459" s="228">
        <v>2.1</v>
      </c>
      <c r="F2459" s="228">
        <v>32.699999999999989</v>
      </c>
      <c r="G2459" s="228">
        <v>-0.23999999999999977</v>
      </c>
    </row>
    <row r="2460" spans="1:7">
      <c r="A2460" s="228" t="s">
        <v>3171</v>
      </c>
      <c r="B2460" s="228">
        <v>161.69999999999999</v>
      </c>
      <c r="C2460" s="228">
        <v>2.73</v>
      </c>
      <c r="D2460" s="228">
        <v>180</v>
      </c>
      <c r="E2460" s="228">
        <v>2.1</v>
      </c>
      <c r="F2460" s="228">
        <v>18.300000000000011</v>
      </c>
      <c r="G2460" s="228">
        <v>-0.62999999999999989</v>
      </c>
    </row>
    <row r="2461" spans="1:7">
      <c r="A2461" s="228" t="s">
        <v>3172</v>
      </c>
      <c r="B2461" s="228">
        <v>147.30000000000001</v>
      </c>
      <c r="C2461" s="228">
        <v>2.34</v>
      </c>
      <c r="D2461" s="228">
        <v>180</v>
      </c>
      <c r="E2461" s="228">
        <v>2.1</v>
      </c>
      <c r="F2461" s="228">
        <v>32.699999999999989</v>
      </c>
      <c r="G2461" s="228">
        <v>-0.23999999999999977</v>
      </c>
    </row>
    <row r="2462" spans="1:7">
      <c r="A2462" s="228" t="s">
        <v>3173</v>
      </c>
      <c r="B2462" s="228">
        <v>54</v>
      </c>
      <c r="C2462" s="228">
        <v>0.44999999999999996</v>
      </c>
      <c r="D2462" s="228">
        <v>180</v>
      </c>
      <c r="E2462" s="228">
        <v>2.1</v>
      </c>
      <c r="F2462" s="228">
        <v>126</v>
      </c>
      <c r="G2462" s="228">
        <v>1.6500000000000001</v>
      </c>
    </row>
    <row r="2463" spans="1:7">
      <c r="A2463" s="228" t="s">
        <v>3174</v>
      </c>
      <c r="B2463" s="228">
        <v>185</v>
      </c>
      <c r="C2463" s="228">
        <v>1.3434999999999999</v>
      </c>
      <c r="D2463" s="228">
        <v>180</v>
      </c>
      <c r="E2463" s="228">
        <v>2.1</v>
      </c>
      <c r="F2463" s="228">
        <v>-5</v>
      </c>
      <c r="G2463" s="228">
        <v>0.75650000000000017</v>
      </c>
    </row>
    <row r="2464" spans="1:7">
      <c r="A2464" s="228" t="s">
        <v>3175</v>
      </c>
      <c r="B2464" s="228">
        <v>178.8</v>
      </c>
      <c r="C2464" s="228">
        <v>2.5999999999999996</v>
      </c>
      <c r="D2464" s="228">
        <v>180</v>
      </c>
      <c r="E2464" s="228">
        <v>2.1</v>
      </c>
      <c r="F2464" s="228">
        <v>1.1999999999999886</v>
      </c>
      <c r="G2464" s="228">
        <v>-0.49999999999999956</v>
      </c>
    </row>
    <row r="2465" spans="1:7">
      <c r="A2465" s="228" t="s">
        <v>3176</v>
      </c>
      <c r="B2465" s="228">
        <v>220.5</v>
      </c>
      <c r="C2465" s="228">
        <v>4.1099999999999994</v>
      </c>
      <c r="D2465" s="228">
        <v>180</v>
      </c>
      <c r="E2465" s="228">
        <v>2.1</v>
      </c>
      <c r="F2465" s="228">
        <v>-40.5</v>
      </c>
      <c r="G2465" s="228">
        <v>-2.0099999999999993</v>
      </c>
    </row>
    <row r="2466" spans="1:7">
      <c r="A2466" s="228" t="s">
        <v>3177</v>
      </c>
      <c r="B2466" s="228">
        <v>250.8</v>
      </c>
      <c r="C2466" s="228">
        <v>4.8100000000000005</v>
      </c>
      <c r="D2466" s="228">
        <v>324</v>
      </c>
      <c r="E2466" s="228">
        <v>3.96</v>
      </c>
      <c r="F2466" s="228">
        <v>73.199999999999989</v>
      </c>
      <c r="G2466" s="228">
        <v>-0.85000000000000053</v>
      </c>
    </row>
    <row r="2467" spans="1:7">
      <c r="A2467" s="228" t="s">
        <v>3178</v>
      </c>
      <c r="B2467" s="228">
        <v>147.30000000000001</v>
      </c>
      <c r="C2467" s="228">
        <v>2.34</v>
      </c>
      <c r="D2467" s="228">
        <v>180</v>
      </c>
      <c r="E2467" s="228">
        <v>2.1</v>
      </c>
      <c r="F2467" s="228">
        <v>32.699999999999989</v>
      </c>
      <c r="G2467" s="228">
        <v>-0.23999999999999977</v>
      </c>
    </row>
    <row r="2468" spans="1:7">
      <c r="A2468" s="228" t="s">
        <v>3179</v>
      </c>
      <c r="B2468" s="228">
        <v>180</v>
      </c>
      <c r="C2468" s="228">
        <v>3.06</v>
      </c>
      <c r="D2468" s="228">
        <v>324</v>
      </c>
      <c r="E2468" s="228">
        <v>3.96</v>
      </c>
      <c r="F2468" s="228">
        <v>144</v>
      </c>
      <c r="G2468" s="228">
        <v>0.89999999999999991</v>
      </c>
    </row>
    <row r="2469" spans="1:7">
      <c r="A2469" s="228" t="s">
        <v>3180</v>
      </c>
      <c r="B2469" s="228">
        <v>170.9</v>
      </c>
      <c r="C2469" s="228">
        <v>2.39</v>
      </c>
      <c r="D2469" s="228">
        <v>180</v>
      </c>
      <c r="E2469" s="228">
        <v>2.1</v>
      </c>
      <c r="F2469" s="228">
        <v>9.0999999999999943</v>
      </c>
      <c r="G2469" s="228">
        <v>-0.29000000000000004</v>
      </c>
    </row>
    <row r="2470" spans="1:7">
      <c r="A2470" s="228" t="s">
        <v>3181</v>
      </c>
      <c r="B2470" s="228">
        <v>236.5</v>
      </c>
      <c r="C2470" s="228">
        <v>4.0927999999999995</v>
      </c>
      <c r="D2470" s="228">
        <v>336</v>
      </c>
      <c r="E2470" s="228">
        <v>4.62</v>
      </c>
      <c r="F2470" s="228">
        <v>99.5</v>
      </c>
      <c r="G2470" s="228">
        <v>0.52720000000000056</v>
      </c>
    </row>
    <row r="2471" spans="1:7">
      <c r="A2471" s="228" t="s">
        <v>3182</v>
      </c>
      <c r="B2471" s="228">
        <v>132.30000000000001</v>
      </c>
      <c r="C2471" s="228">
        <v>2.13</v>
      </c>
      <c r="D2471" s="228">
        <v>180</v>
      </c>
      <c r="E2471" s="228">
        <v>2.1</v>
      </c>
      <c r="F2471" s="228">
        <v>47.699999999999989</v>
      </c>
      <c r="G2471" s="228">
        <v>-2.9999999999999805E-2</v>
      </c>
    </row>
    <row r="2472" spans="1:7">
      <c r="A2472" s="228" t="s">
        <v>3183</v>
      </c>
      <c r="B2472" s="228">
        <v>125.2</v>
      </c>
      <c r="C2472" s="228">
        <v>2</v>
      </c>
      <c r="D2472" s="228">
        <v>120</v>
      </c>
      <c r="E2472" s="228">
        <v>1.4</v>
      </c>
      <c r="F2472" s="228">
        <v>-5.2000000000000028</v>
      </c>
      <c r="G2472" s="228">
        <v>-0.60000000000000009</v>
      </c>
    </row>
    <row r="2473" spans="1:7">
      <c r="A2473" s="228" t="s">
        <v>3184</v>
      </c>
      <c r="B2473" s="228">
        <v>147.30000000000001</v>
      </c>
      <c r="C2473" s="228">
        <v>2.34</v>
      </c>
      <c r="D2473" s="228">
        <v>180</v>
      </c>
      <c r="E2473" s="228">
        <v>2.1</v>
      </c>
      <c r="F2473" s="228">
        <v>32.699999999999989</v>
      </c>
      <c r="G2473" s="228">
        <v>-0.23999999999999977</v>
      </c>
    </row>
    <row r="2474" spans="1:7">
      <c r="A2474" s="228" t="s">
        <v>3185</v>
      </c>
      <c r="B2474" s="228">
        <v>229.4</v>
      </c>
      <c r="C2474" s="228">
        <v>3.66</v>
      </c>
      <c r="D2474" s="228">
        <v>324</v>
      </c>
      <c r="E2474" s="228">
        <v>3.96</v>
      </c>
      <c r="F2474" s="228">
        <v>94.6</v>
      </c>
      <c r="G2474" s="228">
        <v>0.29999999999999982</v>
      </c>
    </row>
    <row r="2475" spans="1:7">
      <c r="A2475" s="228" t="s">
        <v>3186</v>
      </c>
      <c r="B2475" s="228">
        <v>300</v>
      </c>
      <c r="C2475" s="228">
        <v>5.3819999999999997</v>
      </c>
      <c r="D2475" s="228">
        <v>336</v>
      </c>
      <c r="E2475" s="228">
        <v>4.62</v>
      </c>
      <c r="F2475" s="228">
        <v>36</v>
      </c>
      <c r="G2475" s="228">
        <v>-0.76199999999999957</v>
      </c>
    </row>
    <row r="2476" spans="1:7">
      <c r="A2476" s="228" t="s">
        <v>3187</v>
      </c>
      <c r="B2476" s="228">
        <v>340.6</v>
      </c>
      <c r="C2476" s="228">
        <v>5.2460000000000004</v>
      </c>
      <c r="D2476" s="228">
        <v>336</v>
      </c>
      <c r="E2476" s="228">
        <v>4.62</v>
      </c>
      <c r="F2476" s="228">
        <v>-4.6000000000000227</v>
      </c>
      <c r="G2476" s="228">
        <v>-0.62600000000000033</v>
      </c>
    </row>
    <row r="2477" spans="1:7">
      <c r="A2477" s="228" t="s">
        <v>3188</v>
      </c>
      <c r="B2477" s="228">
        <v>176</v>
      </c>
      <c r="C2477" s="228">
        <v>2.8</v>
      </c>
      <c r="D2477" s="228">
        <v>336</v>
      </c>
      <c r="E2477" s="228">
        <v>4.62</v>
      </c>
      <c r="F2477" s="228">
        <v>160</v>
      </c>
      <c r="G2477" s="228">
        <v>1.8200000000000003</v>
      </c>
    </row>
    <row r="2478" spans="1:7">
      <c r="A2478" s="228" t="s">
        <v>3189</v>
      </c>
      <c r="B2478" s="228">
        <v>361.5</v>
      </c>
      <c r="C2478" s="228">
        <v>6.3920000000000003</v>
      </c>
      <c r="D2478" s="228">
        <v>336</v>
      </c>
      <c r="E2478" s="228">
        <v>4.62</v>
      </c>
      <c r="F2478" s="228">
        <v>-25.5</v>
      </c>
      <c r="G2478" s="228">
        <v>-1.7720000000000002</v>
      </c>
    </row>
    <row r="2479" spans="1:7">
      <c r="A2479" s="228" t="s">
        <v>3190</v>
      </c>
      <c r="B2479" s="228">
        <v>179.5</v>
      </c>
      <c r="C2479" s="228">
        <v>2.702</v>
      </c>
      <c r="D2479" s="228">
        <v>336</v>
      </c>
      <c r="E2479" s="228">
        <v>4.62</v>
      </c>
      <c r="F2479" s="228">
        <v>156.5</v>
      </c>
      <c r="G2479" s="228">
        <v>1.9180000000000001</v>
      </c>
    </row>
    <row r="2480" spans="1:7">
      <c r="A2480" s="228" t="s">
        <v>3191</v>
      </c>
      <c r="B2480" s="228">
        <v>284</v>
      </c>
      <c r="C2480" s="228">
        <v>4.4800000000000004</v>
      </c>
      <c r="D2480" s="228">
        <v>180</v>
      </c>
      <c r="E2480" s="228">
        <v>2.1</v>
      </c>
      <c r="F2480" s="228">
        <v>-104</v>
      </c>
      <c r="G2480" s="228">
        <v>-2.3800000000000003</v>
      </c>
    </row>
    <row r="2481" spans="1:7">
      <c r="A2481" s="228" t="s">
        <v>3192</v>
      </c>
      <c r="B2481" s="228">
        <v>228</v>
      </c>
      <c r="C2481" s="228">
        <v>3.15</v>
      </c>
      <c r="D2481" s="228">
        <v>324</v>
      </c>
      <c r="E2481" s="228">
        <v>3.96</v>
      </c>
      <c r="F2481" s="228">
        <v>96</v>
      </c>
      <c r="G2481" s="228">
        <v>0.81</v>
      </c>
    </row>
    <row r="2482" spans="1:7">
      <c r="A2482" s="228" t="s">
        <v>3193</v>
      </c>
      <c r="B2482" s="228">
        <v>179.5</v>
      </c>
      <c r="C2482" s="228">
        <v>2.78</v>
      </c>
      <c r="D2482" s="228">
        <v>180</v>
      </c>
      <c r="E2482" s="228">
        <v>2.1</v>
      </c>
      <c r="F2482" s="228">
        <v>0.5</v>
      </c>
      <c r="G2482" s="228">
        <v>-0.67999999999999972</v>
      </c>
    </row>
    <row r="2483" spans="1:7">
      <c r="A2483" s="228" t="s">
        <v>3194</v>
      </c>
      <c r="B2483" s="228">
        <v>235</v>
      </c>
      <c r="C2483" s="228">
        <v>3.27</v>
      </c>
      <c r="D2483" s="228">
        <v>324</v>
      </c>
      <c r="E2483" s="228">
        <v>3.96</v>
      </c>
      <c r="F2483" s="228">
        <v>89</v>
      </c>
      <c r="G2483" s="228">
        <v>0.69</v>
      </c>
    </row>
    <row r="2484" spans="1:7">
      <c r="A2484" s="228" t="s">
        <v>3195</v>
      </c>
      <c r="B2484" s="228">
        <v>146</v>
      </c>
      <c r="C2484" s="228">
        <v>1.92</v>
      </c>
      <c r="D2484" s="228">
        <v>180</v>
      </c>
      <c r="E2484" s="228">
        <v>2.1</v>
      </c>
      <c r="F2484" s="228">
        <v>34</v>
      </c>
      <c r="G2484" s="228">
        <v>0.18000000000000016</v>
      </c>
    </row>
    <row r="2485" spans="1:7">
      <c r="A2485" s="228" t="s">
        <v>3196</v>
      </c>
      <c r="B2485" s="228">
        <v>280</v>
      </c>
      <c r="C2485" s="228">
        <v>3.8551999999999995</v>
      </c>
      <c r="D2485" s="228">
        <v>324</v>
      </c>
      <c r="E2485" s="228">
        <v>3.96</v>
      </c>
      <c r="F2485" s="228">
        <v>44</v>
      </c>
      <c r="G2485" s="228">
        <v>0.10480000000000045</v>
      </c>
    </row>
    <row r="2486" spans="1:7">
      <c r="A2486" s="228" t="s">
        <v>3197</v>
      </c>
      <c r="B2486" s="228">
        <v>269.89999999999998</v>
      </c>
      <c r="C2486" s="228">
        <v>5.0736000000000008</v>
      </c>
      <c r="D2486" s="228">
        <v>324</v>
      </c>
      <c r="E2486" s="228">
        <v>3.96</v>
      </c>
      <c r="F2486" s="228">
        <v>54.100000000000023</v>
      </c>
      <c r="G2486" s="228">
        <v>-1.1136000000000008</v>
      </c>
    </row>
    <row r="2487" spans="1:7">
      <c r="A2487" s="228" t="s">
        <v>3198</v>
      </c>
      <c r="B2487" s="228">
        <v>114</v>
      </c>
      <c r="C2487" s="228">
        <v>1.6800000000000002</v>
      </c>
      <c r="D2487" s="228">
        <v>120</v>
      </c>
      <c r="E2487" s="228">
        <v>1.4</v>
      </c>
      <c r="F2487" s="228">
        <v>6</v>
      </c>
      <c r="G2487" s="228">
        <v>-0.28000000000000025</v>
      </c>
    </row>
    <row r="2488" spans="1:7">
      <c r="A2488" s="228" t="s">
        <v>3199</v>
      </c>
      <c r="B2488" s="228">
        <v>251.5</v>
      </c>
      <c r="C2488" s="228">
        <v>3.7399999999999993</v>
      </c>
      <c r="D2488" s="228">
        <v>324</v>
      </c>
      <c r="E2488" s="228">
        <v>3.96</v>
      </c>
      <c r="F2488" s="228">
        <v>72.5</v>
      </c>
      <c r="G2488" s="228">
        <v>0.22000000000000064</v>
      </c>
    </row>
    <row r="2489" spans="1:7">
      <c r="A2489" s="228" t="s">
        <v>3200</v>
      </c>
      <c r="B2489" s="228">
        <v>229.8</v>
      </c>
      <c r="C2489" s="228">
        <v>3.4920000000000009</v>
      </c>
      <c r="D2489" s="228">
        <v>336</v>
      </c>
      <c r="E2489" s="228">
        <v>4.62</v>
      </c>
      <c r="F2489" s="228">
        <v>106.19999999999999</v>
      </c>
      <c r="G2489" s="228">
        <v>1.1279999999999992</v>
      </c>
    </row>
    <row r="2490" spans="1:7">
      <c r="A2490" s="228" t="s">
        <v>3201</v>
      </c>
      <c r="B2490" s="228">
        <v>253.1</v>
      </c>
      <c r="C2490" s="228">
        <v>4.3500000000000005</v>
      </c>
      <c r="D2490" s="228">
        <v>324</v>
      </c>
      <c r="E2490" s="228">
        <v>3.96</v>
      </c>
      <c r="F2490" s="228">
        <v>70.900000000000006</v>
      </c>
      <c r="G2490" s="228">
        <v>-0.39000000000000057</v>
      </c>
    </row>
    <row r="2491" spans="1:7">
      <c r="A2491" s="228" t="s">
        <v>3202</v>
      </c>
      <c r="B2491" s="228">
        <v>102</v>
      </c>
      <c r="C2491" s="228">
        <v>1.36</v>
      </c>
      <c r="D2491" s="228">
        <v>120</v>
      </c>
      <c r="E2491" s="228">
        <v>1.4</v>
      </c>
      <c r="F2491" s="228">
        <v>18</v>
      </c>
      <c r="G2491" s="228">
        <v>3.9999999999999813E-2</v>
      </c>
    </row>
    <row r="2492" spans="1:7">
      <c r="A2492" s="228" t="s">
        <v>3203</v>
      </c>
      <c r="B2492" s="228">
        <v>80</v>
      </c>
      <c r="C2492" s="228">
        <v>1.1200000000000001</v>
      </c>
      <c r="D2492" s="228">
        <v>120</v>
      </c>
      <c r="E2492" s="228">
        <v>1.4</v>
      </c>
      <c r="F2492" s="228">
        <v>40</v>
      </c>
      <c r="G2492" s="228">
        <v>0.2799999999999998</v>
      </c>
    </row>
    <row r="2493" spans="1:7">
      <c r="A2493" s="228" t="s">
        <v>3204</v>
      </c>
      <c r="B2493" s="228">
        <v>175.9</v>
      </c>
      <c r="C2493" s="228">
        <v>3.2099999999999995</v>
      </c>
      <c r="D2493" s="228">
        <v>324</v>
      </c>
      <c r="E2493" s="228">
        <v>3.96</v>
      </c>
      <c r="F2493" s="228">
        <v>148.1</v>
      </c>
      <c r="G2493" s="228">
        <v>0.75000000000000044</v>
      </c>
    </row>
    <row r="2494" spans="1:7">
      <c r="A2494" s="228" t="s">
        <v>3205</v>
      </c>
      <c r="B2494" s="228">
        <v>146</v>
      </c>
      <c r="C2494" s="228">
        <v>1.92</v>
      </c>
      <c r="D2494" s="228">
        <v>180</v>
      </c>
      <c r="E2494" s="228">
        <v>2.1</v>
      </c>
      <c r="F2494" s="228">
        <v>34</v>
      </c>
      <c r="G2494" s="228">
        <v>0.18000000000000016</v>
      </c>
    </row>
    <row r="2495" spans="1:7">
      <c r="A2495" s="228" t="s">
        <v>3206</v>
      </c>
      <c r="B2495" s="228">
        <v>118</v>
      </c>
      <c r="C2495" s="228">
        <v>1.7600000000000002</v>
      </c>
      <c r="D2495" s="228">
        <v>216</v>
      </c>
      <c r="E2495" s="228">
        <v>2.64</v>
      </c>
      <c r="F2495" s="228">
        <v>98</v>
      </c>
      <c r="G2495" s="228">
        <v>0.87999999999999989</v>
      </c>
    </row>
    <row r="2496" spans="1:7">
      <c r="A2496" s="228" t="s">
        <v>3207</v>
      </c>
      <c r="B2496" s="228">
        <v>166.3</v>
      </c>
      <c r="C2496" s="228">
        <v>2.4400000000000004</v>
      </c>
      <c r="D2496" s="228">
        <v>324</v>
      </c>
      <c r="E2496" s="228">
        <v>3.96</v>
      </c>
      <c r="F2496" s="228">
        <v>157.69999999999999</v>
      </c>
      <c r="G2496" s="228">
        <v>1.5199999999999996</v>
      </c>
    </row>
    <row r="2497" spans="1:7">
      <c r="A2497" s="228" t="s">
        <v>3208</v>
      </c>
      <c r="B2497" s="228">
        <v>198.1</v>
      </c>
      <c r="C2497" s="228">
        <v>3.3699999999999992</v>
      </c>
      <c r="D2497" s="228">
        <v>180</v>
      </c>
      <c r="E2497" s="228">
        <v>2.1</v>
      </c>
      <c r="F2497" s="228">
        <v>-18.099999999999994</v>
      </c>
      <c r="G2497" s="228">
        <v>-1.2699999999999991</v>
      </c>
    </row>
    <row r="2498" spans="1:7">
      <c r="A2498" s="228" t="s">
        <v>3209</v>
      </c>
      <c r="B2498" s="228">
        <v>203</v>
      </c>
      <c r="C2498" s="228">
        <v>3.13</v>
      </c>
      <c r="D2498" s="228">
        <v>336</v>
      </c>
      <c r="E2498" s="228">
        <v>4.62</v>
      </c>
      <c r="F2498" s="228">
        <v>133</v>
      </c>
      <c r="G2498" s="228">
        <v>1.4900000000000002</v>
      </c>
    </row>
    <row r="2499" spans="1:7">
      <c r="A2499" s="228" t="s">
        <v>3210</v>
      </c>
      <c r="B2499" s="228">
        <v>187</v>
      </c>
      <c r="C2499" s="228">
        <v>2.6</v>
      </c>
      <c r="D2499" s="228">
        <v>180</v>
      </c>
      <c r="E2499" s="228">
        <v>2.1</v>
      </c>
      <c r="F2499" s="228">
        <v>-7</v>
      </c>
      <c r="G2499" s="228">
        <v>-0.5</v>
      </c>
    </row>
    <row r="2500" spans="1:7">
      <c r="A2500" s="228" t="s">
        <v>3211</v>
      </c>
      <c r="B2500" s="228">
        <v>379.8</v>
      </c>
      <c r="C2500" s="228">
        <v>6.5320000000000009</v>
      </c>
      <c r="D2500" s="228">
        <v>480</v>
      </c>
      <c r="E2500" s="228">
        <v>6.48</v>
      </c>
      <c r="F2500" s="228">
        <v>100.19999999999999</v>
      </c>
      <c r="G2500" s="228">
        <v>-5.200000000000049E-2</v>
      </c>
    </row>
    <row r="2501" spans="1:7">
      <c r="A2501" s="228" t="s">
        <v>3212</v>
      </c>
      <c r="B2501" s="228">
        <v>317</v>
      </c>
      <c r="C2501" s="228">
        <v>4.9340000000000002</v>
      </c>
      <c r="D2501" s="228">
        <v>480</v>
      </c>
      <c r="E2501" s="228">
        <v>6.48</v>
      </c>
      <c r="F2501" s="228">
        <v>163</v>
      </c>
      <c r="G2501" s="228">
        <v>1.5460000000000003</v>
      </c>
    </row>
    <row r="2502" spans="1:7">
      <c r="A2502" s="228" t="s">
        <v>3213</v>
      </c>
      <c r="B2502" s="228">
        <v>231</v>
      </c>
      <c r="C2502" s="228">
        <v>3.3101459999999996</v>
      </c>
      <c r="D2502" s="228">
        <v>324</v>
      </c>
      <c r="E2502" s="228">
        <v>3.96</v>
      </c>
      <c r="F2502" s="228">
        <v>93</v>
      </c>
      <c r="G2502" s="228">
        <v>0.64985400000000038</v>
      </c>
    </row>
    <row r="2503" spans="1:7">
      <c r="A2503" s="228" t="s">
        <v>3214</v>
      </c>
      <c r="B2503" s="228">
        <v>543.1</v>
      </c>
      <c r="C2503" s="228">
        <v>8.3440000000000012</v>
      </c>
      <c r="D2503" s="228">
        <v>480</v>
      </c>
      <c r="E2503" s="228">
        <v>6.48</v>
      </c>
      <c r="F2503" s="228">
        <v>-63.100000000000023</v>
      </c>
      <c r="G2503" s="228">
        <v>-1.8640000000000008</v>
      </c>
    </row>
    <row r="2504" spans="1:7">
      <c r="A2504" s="228" t="s">
        <v>3215</v>
      </c>
      <c r="B2504" s="228">
        <v>416.8</v>
      </c>
      <c r="C2504" s="228">
        <v>7.1016200000000005</v>
      </c>
      <c r="D2504" s="228">
        <v>432</v>
      </c>
      <c r="E2504" s="228">
        <v>5.28</v>
      </c>
      <c r="F2504" s="228">
        <v>15.199999999999989</v>
      </c>
      <c r="G2504" s="228">
        <v>-1.8216200000000002</v>
      </c>
    </row>
    <row r="2505" spans="1:7">
      <c r="A2505" s="228" t="s">
        <v>3216</v>
      </c>
      <c r="B2505" s="228">
        <v>244</v>
      </c>
      <c r="C2505" s="228">
        <v>3.42</v>
      </c>
      <c r="D2505" s="228">
        <v>324</v>
      </c>
      <c r="E2505" s="228">
        <v>3.96</v>
      </c>
      <c r="F2505" s="228">
        <v>80</v>
      </c>
      <c r="G2505" s="228">
        <v>0.54</v>
      </c>
    </row>
    <row r="2506" spans="1:7">
      <c r="A2506" s="228" t="s">
        <v>3217</v>
      </c>
      <c r="B2506" s="228">
        <v>237.10000000000002</v>
      </c>
      <c r="C2506" s="228">
        <v>4.1039810000000001</v>
      </c>
      <c r="D2506" s="228">
        <v>324</v>
      </c>
      <c r="E2506" s="228">
        <v>3.96</v>
      </c>
      <c r="F2506" s="228">
        <v>86.899999999999977</v>
      </c>
      <c r="G2506" s="228">
        <v>-0.14398100000000014</v>
      </c>
    </row>
    <row r="2507" spans="1:7">
      <c r="A2507" s="228" t="s">
        <v>3218</v>
      </c>
      <c r="B2507" s="228">
        <v>327.5</v>
      </c>
      <c r="C2507" s="228">
        <v>5.3672000000000004</v>
      </c>
      <c r="D2507" s="228">
        <v>324</v>
      </c>
      <c r="E2507" s="228">
        <v>3.96</v>
      </c>
      <c r="F2507" s="228">
        <v>-3.5</v>
      </c>
      <c r="G2507" s="228">
        <v>-1.4072000000000005</v>
      </c>
    </row>
    <row r="2508" spans="1:7">
      <c r="A2508" s="228" t="s">
        <v>3219</v>
      </c>
      <c r="B2508" s="228">
        <v>444.3</v>
      </c>
      <c r="C2508" s="228">
        <v>7.2911510000000002</v>
      </c>
      <c r="D2508" s="228">
        <v>480</v>
      </c>
      <c r="E2508" s="228">
        <v>6.48</v>
      </c>
      <c r="F2508" s="228">
        <v>35.699999999999989</v>
      </c>
      <c r="G2508" s="228">
        <v>-0.81115099999999973</v>
      </c>
    </row>
    <row r="2509" spans="1:7">
      <c r="A2509" s="228" t="s">
        <v>3220</v>
      </c>
      <c r="B2509" s="228">
        <v>290.60000000000002</v>
      </c>
      <c r="C2509" s="228">
        <v>4.4800000000000004</v>
      </c>
      <c r="D2509" s="228">
        <v>324</v>
      </c>
      <c r="E2509" s="228">
        <v>3.96</v>
      </c>
      <c r="F2509" s="228">
        <v>33.399999999999977</v>
      </c>
      <c r="G2509" s="228">
        <v>-0.52000000000000046</v>
      </c>
    </row>
    <row r="2510" spans="1:7">
      <c r="A2510" s="228" t="s">
        <v>3221</v>
      </c>
      <c r="B2510" s="228">
        <v>98.2</v>
      </c>
      <c r="C2510" s="228">
        <v>1.56</v>
      </c>
      <c r="D2510" s="228">
        <v>120</v>
      </c>
      <c r="E2510" s="228">
        <v>1.4</v>
      </c>
      <c r="F2510" s="228">
        <v>21.799999999999997</v>
      </c>
      <c r="G2510" s="228">
        <v>-0.16000000000000014</v>
      </c>
    </row>
    <row r="2511" spans="1:7">
      <c r="A2511" s="228" t="s">
        <v>3222</v>
      </c>
      <c r="B2511" s="228">
        <v>110.4</v>
      </c>
      <c r="C2511" s="228">
        <v>1.6199999999999999</v>
      </c>
      <c r="D2511" s="228">
        <v>180</v>
      </c>
      <c r="E2511" s="228">
        <v>2.1</v>
      </c>
      <c r="F2511" s="228">
        <v>69.599999999999994</v>
      </c>
      <c r="G2511" s="228">
        <v>0.4800000000000002</v>
      </c>
    </row>
    <row r="2512" spans="1:7">
      <c r="A2512" s="228" t="s">
        <v>3223</v>
      </c>
      <c r="B2512" s="228">
        <v>95</v>
      </c>
      <c r="C2512" s="228">
        <v>0.89238999999999991</v>
      </c>
      <c r="D2512" s="228">
        <v>180</v>
      </c>
      <c r="E2512" s="228">
        <v>2.1</v>
      </c>
      <c r="F2512" s="228">
        <v>85</v>
      </c>
      <c r="G2512" s="228">
        <v>1.2076100000000003</v>
      </c>
    </row>
    <row r="2513" spans="1:7">
      <c r="A2513" s="228" t="s">
        <v>3224</v>
      </c>
      <c r="B2513" s="228">
        <v>437.4</v>
      </c>
      <c r="C2513" s="228">
        <v>7.6800000000000006</v>
      </c>
      <c r="D2513" s="228">
        <v>480</v>
      </c>
      <c r="E2513" s="228">
        <v>6.48</v>
      </c>
      <c r="F2513" s="228">
        <v>42.600000000000023</v>
      </c>
      <c r="G2513" s="228">
        <v>-1.2000000000000002</v>
      </c>
    </row>
    <row r="2514" spans="1:7">
      <c r="A2514" s="228" t="s">
        <v>3225</v>
      </c>
      <c r="B2514" s="228">
        <v>137.30000000000001</v>
      </c>
      <c r="C2514" s="228">
        <v>1.9543699999999999</v>
      </c>
      <c r="D2514" s="228">
        <v>216</v>
      </c>
      <c r="E2514" s="228">
        <v>2.64</v>
      </c>
      <c r="F2514" s="228">
        <v>78.699999999999989</v>
      </c>
      <c r="G2514" s="228">
        <v>0.68563000000000018</v>
      </c>
    </row>
    <row r="2515" spans="1:7">
      <c r="A2515" s="228" t="s">
        <v>3226</v>
      </c>
      <c r="B2515" s="228">
        <v>225</v>
      </c>
      <c r="C2515" s="228">
        <v>3.2699999999999996</v>
      </c>
      <c r="D2515" s="228">
        <v>324</v>
      </c>
      <c r="E2515" s="228">
        <v>3.96</v>
      </c>
      <c r="F2515" s="228">
        <v>99</v>
      </c>
      <c r="G2515" s="228">
        <v>0.69000000000000039</v>
      </c>
    </row>
    <row r="2516" spans="1:7">
      <c r="A2516" s="228" t="s">
        <v>3227</v>
      </c>
      <c r="B2516" s="228">
        <v>237</v>
      </c>
      <c r="C2516" s="228">
        <v>3.69</v>
      </c>
      <c r="D2516" s="228">
        <v>180</v>
      </c>
      <c r="E2516" s="228">
        <v>2.1</v>
      </c>
      <c r="F2516" s="228">
        <v>-57</v>
      </c>
      <c r="G2516" s="228">
        <v>-1.5899999999999999</v>
      </c>
    </row>
    <row r="2517" spans="1:7">
      <c r="A2517" s="228" t="s">
        <v>3228</v>
      </c>
      <c r="B2517" s="228">
        <v>91.2</v>
      </c>
      <c r="C2517" s="228">
        <v>1.4400000000000002</v>
      </c>
      <c r="D2517" s="228">
        <v>120</v>
      </c>
      <c r="E2517" s="228">
        <v>1.4</v>
      </c>
      <c r="F2517" s="228">
        <v>28.799999999999997</v>
      </c>
      <c r="G2517" s="228">
        <v>-4.0000000000000258E-2</v>
      </c>
    </row>
    <row r="2518" spans="1:7">
      <c r="A2518" s="228" t="s">
        <v>3229</v>
      </c>
      <c r="B2518" s="228">
        <v>246</v>
      </c>
      <c r="C2518" s="228">
        <v>3.2951999999999995</v>
      </c>
      <c r="D2518" s="228">
        <v>180</v>
      </c>
      <c r="E2518" s="228">
        <v>2.1</v>
      </c>
      <c r="F2518" s="228">
        <v>-66</v>
      </c>
      <c r="G2518" s="228">
        <v>-1.1951999999999994</v>
      </c>
    </row>
    <row r="2519" spans="1:7">
      <c r="A2519" s="228" t="s">
        <v>3230</v>
      </c>
      <c r="B2519" s="228">
        <v>175</v>
      </c>
      <c r="C2519" s="228">
        <v>2.4337049999999998</v>
      </c>
      <c r="D2519" s="228">
        <v>324</v>
      </c>
      <c r="E2519" s="228">
        <v>3.96</v>
      </c>
      <c r="F2519" s="228">
        <v>149</v>
      </c>
      <c r="G2519" s="228">
        <v>1.5262950000000002</v>
      </c>
    </row>
    <row r="2520" spans="1:7">
      <c r="A2520" s="228" t="s">
        <v>3231</v>
      </c>
      <c r="B2520" s="228">
        <v>24</v>
      </c>
      <c r="C2520" s="228">
        <v>0.65580899999999998</v>
      </c>
      <c r="D2520" s="228">
        <v>60</v>
      </c>
      <c r="E2520" s="228">
        <v>0.7</v>
      </c>
      <c r="F2520" s="228">
        <v>36</v>
      </c>
      <c r="G2520" s="228">
        <v>4.419099999999998E-2</v>
      </c>
    </row>
    <row r="2521" spans="1:7">
      <c r="A2521" s="228" t="s">
        <v>3232</v>
      </c>
      <c r="B2521" s="228">
        <v>273.5</v>
      </c>
      <c r="C2521" s="228">
        <v>4.0655999999999999</v>
      </c>
      <c r="D2521" s="228">
        <v>336</v>
      </c>
      <c r="E2521" s="228">
        <v>4.62</v>
      </c>
      <c r="F2521" s="228">
        <v>62.5</v>
      </c>
      <c r="G2521" s="228">
        <v>0.55440000000000023</v>
      </c>
    </row>
    <row r="2522" spans="1:7">
      <c r="A2522" s="228" t="s">
        <v>3233</v>
      </c>
      <c r="B2522" s="228">
        <v>505.1</v>
      </c>
      <c r="C2522" s="228">
        <v>8.9339999999999993</v>
      </c>
      <c r="D2522" s="228">
        <v>480</v>
      </c>
      <c r="E2522" s="228">
        <v>6.48</v>
      </c>
      <c r="F2522" s="228">
        <v>-25.100000000000023</v>
      </c>
      <c r="G2522" s="228">
        <v>-2.4539999999999988</v>
      </c>
    </row>
    <row r="2523" spans="1:7">
      <c r="A2523" s="228" t="s">
        <v>3234</v>
      </c>
      <c r="B2523" s="228">
        <v>380.1</v>
      </c>
      <c r="C2523" s="228">
        <v>6.4600000000000009</v>
      </c>
      <c r="D2523" s="228">
        <v>324</v>
      </c>
      <c r="E2523" s="228">
        <v>3.96</v>
      </c>
      <c r="F2523" s="228">
        <v>-56.100000000000023</v>
      </c>
      <c r="G2523" s="228">
        <v>-2.5000000000000009</v>
      </c>
    </row>
    <row r="2524" spans="1:7">
      <c r="A2524" s="228" t="s">
        <v>3235</v>
      </c>
      <c r="B2524" s="228">
        <v>420.2</v>
      </c>
      <c r="C2524" s="228">
        <v>7.51</v>
      </c>
      <c r="D2524" s="228">
        <v>480</v>
      </c>
      <c r="E2524" s="228">
        <v>6.48</v>
      </c>
      <c r="F2524" s="228">
        <v>59.800000000000011</v>
      </c>
      <c r="G2524" s="228">
        <v>-1.0299999999999994</v>
      </c>
    </row>
    <row r="2525" spans="1:7">
      <c r="A2525" s="228" t="s">
        <v>3236</v>
      </c>
      <c r="B2525" s="228">
        <v>269.10000000000002</v>
      </c>
      <c r="C2525" s="228">
        <v>4.1639999999999997</v>
      </c>
      <c r="D2525" s="228">
        <v>336</v>
      </c>
      <c r="E2525" s="228">
        <v>4.62</v>
      </c>
      <c r="F2525" s="228">
        <v>66.899999999999977</v>
      </c>
      <c r="G2525" s="228">
        <v>0.45600000000000041</v>
      </c>
    </row>
    <row r="2526" spans="1:7">
      <c r="A2526" s="228" t="s">
        <v>3237</v>
      </c>
      <c r="B2526" s="228">
        <v>359</v>
      </c>
      <c r="C2526" s="228">
        <v>6.5043700000000015</v>
      </c>
      <c r="D2526" s="228">
        <v>240</v>
      </c>
      <c r="E2526" s="228">
        <v>2.8</v>
      </c>
      <c r="F2526" s="228">
        <v>-119</v>
      </c>
      <c r="G2526" s="228">
        <v>-3.7043700000000017</v>
      </c>
    </row>
    <row r="2527" spans="1:7">
      <c r="A2527" s="228" t="s">
        <v>3238</v>
      </c>
      <c r="B2527" s="228">
        <v>675.9</v>
      </c>
      <c r="C2527" s="228">
        <v>10.032795999999999</v>
      </c>
      <c r="D2527" s="228">
        <v>480</v>
      </c>
      <c r="E2527" s="228">
        <v>6.48</v>
      </c>
      <c r="F2527" s="228">
        <v>-195.89999999999998</v>
      </c>
      <c r="G2527" s="228">
        <v>-3.552795999999999</v>
      </c>
    </row>
    <row r="2528" spans="1:7">
      <c r="A2528" s="228" t="s">
        <v>3239</v>
      </c>
      <c r="B2528" s="228">
        <v>454</v>
      </c>
      <c r="C2528" s="228">
        <v>6.5694879999999998</v>
      </c>
      <c r="D2528" s="228">
        <v>480</v>
      </c>
      <c r="E2528" s="228">
        <v>6.48</v>
      </c>
      <c r="F2528" s="228">
        <v>26</v>
      </c>
      <c r="G2528" s="228">
        <v>-8.9487999999999346E-2</v>
      </c>
    </row>
    <row r="2529" spans="1:7">
      <c r="A2529" s="228" t="s">
        <v>3240</v>
      </c>
      <c r="B2529" s="228">
        <v>267.3</v>
      </c>
      <c r="C2529" s="228">
        <v>3.9604000000000004</v>
      </c>
      <c r="D2529" s="228">
        <v>480</v>
      </c>
      <c r="E2529" s="228">
        <v>6.48</v>
      </c>
      <c r="F2529" s="228">
        <v>212.7</v>
      </c>
      <c r="G2529" s="228">
        <v>2.5196000000000001</v>
      </c>
    </row>
    <row r="2530" spans="1:7">
      <c r="A2530" s="228" t="s">
        <v>3241</v>
      </c>
      <c r="B2530" s="228">
        <v>225.1</v>
      </c>
      <c r="C2530" s="228">
        <v>3.4799999999999995</v>
      </c>
      <c r="D2530" s="228">
        <v>336</v>
      </c>
      <c r="E2530" s="228">
        <v>4.62</v>
      </c>
      <c r="F2530" s="228">
        <v>110.9</v>
      </c>
      <c r="G2530" s="228">
        <v>1.1400000000000006</v>
      </c>
    </row>
    <row r="2531" spans="1:7">
      <c r="A2531" s="228" t="s">
        <v>3242</v>
      </c>
      <c r="B2531" s="228">
        <v>237.4</v>
      </c>
      <c r="C2531" s="228">
        <v>3.8535999999999997</v>
      </c>
      <c r="D2531" s="228">
        <v>180</v>
      </c>
      <c r="E2531" s="228">
        <v>2.1</v>
      </c>
      <c r="F2531" s="228">
        <v>-57.400000000000006</v>
      </c>
      <c r="G2531" s="228">
        <v>-1.7535999999999996</v>
      </c>
    </row>
    <row r="2532" spans="1:7">
      <c r="A2532" s="228" t="s">
        <v>3243</v>
      </c>
      <c r="B2532" s="228">
        <v>260.89999999999998</v>
      </c>
      <c r="C2532" s="228">
        <v>4.2519999999999998</v>
      </c>
      <c r="D2532" s="228">
        <v>336</v>
      </c>
      <c r="E2532" s="228">
        <v>4.62</v>
      </c>
      <c r="F2532" s="228">
        <v>75.100000000000023</v>
      </c>
      <c r="G2532" s="228">
        <v>0.36800000000000033</v>
      </c>
    </row>
    <row r="2533" spans="1:7">
      <c r="A2533" s="228" t="s">
        <v>3244</v>
      </c>
      <c r="B2533" s="228">
        <v>322.5</v>
      </c>
      <c r="C2533" s="228">
        <v>6.0300000000000011</v>
      </c>
      <c r="D2533" s="228">
        <v>180</v>
      </c>
      <c r="E2533" s="228">
        <v>2.1</v>
      </c>
      <c r="F2533" s="228">
        <v>-142.5</v>
      </c>
      <c r="G2533" s="228">
        <v>-3.930000000000001</v>
      </c>
    </row>
    <row r="2534" spans="1:7">
      <c r="A2534" s="228" t="s">
        <v>3245</v>
      </c>
      <c r="B2534" s="228">
        <v>138.80000000000001</v>
      </c>
      <c r="C2534" s="228">
        <v>2.48</v>
      </c>
      <c r="D2534" s="228">
        <v>324</v>
      </c>
      <c r="E2534" s="228">
        <v>3.96</v>
      </c>
      <c r="F2534" s="228">
        <v>185.2</v>
      </c>
      <c r="G2534" s="228">
        <v>1.48</v>
      </c>
    </row>
    <row r="2535" spans="1:7">
      <c r="A2535" s="228" t="s">
        <v>3246</v>
      </c>
      <c r="B2535" s="228">
        <v>292.89999999999998</v>
      </c>
      <c r="C2535" s="228">
        <v>5.2915550000000007</v>
      </c>
      <c r="D2535" s="228">
        <v>324</v>
      </c>
      <c r="E2535" s="228">
        <v>3.96</v>
      </c>
      <c r="F2535" s="228">
        <v>31.100000000000023</v>
      </c>
      <c r="G2535" s="228">
        <v>-1.3315550000000007</v>
      </c>
    </row>
    <row r="2536" spans="1:7">
      <c r="A2536" s="228" t="s">
        <v>3247</v>
      </c>
      <c r="B2536" s="228">
        <v>259.89999999999998</v>
      </c>
      <c r="C2536" s="228">
        <v>4.4815550000000002</v>
      </c>
      <c r="D2536" s="228">
        <v>324</v>
      </c>
      <c r="E2536" s="228">
        <v>3.96</v>
      </c>
      <c r="F2536" s="228">
        <v>64.100000000000023</v>
      </c>
      <c r="G2536" s="228">
        <v>-0.52155500000000021</v>
      </c>
    </row>
    <row r="2537" spans="1:7">
      <c r="A2537" s="228" t="s">
        <v>3248</v>
      </c>
      <c r="B2537" s="228">
        <v>327.9</v>
      </c>
      <c r="C2537" s="228">
        <v>5.6015550000000012</v>
      </c>
      <c r="D2537" s="228">
        <v>324</v>
      </c>
      <c r="E2537" s="228">
        <v>3.96</v>
      </c>
      <c r="F2537" s="228">
        <v>-3.8999999999999773</v>
      </c>
      <c r="G2537" s="228">
        <v>-1.6415550000000012</v>
      </c>
    </row>
    <row r="2538" spans="1:7">
      <c r="A2538" s="228" t="s">
        <v>3249</v>
      </c>
      <c r="B2538" s="228">
        <v>305.39999999999998</v>
      </c>
      <c r="C2538" s="228">
        <v>5.6300000000000008</v>
      </c>
      <c r="D2538" s="228">
        <v>480</v>
      </c>
      <c r="E2538" s="228">
        <v>6.48</v>
      </c>
      <c r="F2538" s="228">
        <v>174.60000000000002</v>
      </c>
      <c r="G2538" s="228">
        <v>0.84999999999999964</v>
      </c>
    </row>
    <row r="2539" spans="1:7">
      <c r="A2539" s="228" t="s">
        <v>3250</v>
      </c>
      <c r="B2539" s="228">
        <v>211.5</v>
      </c>
      <c r="C2539" s="228">
        <v>3.2999999999999994</v>
      </c>
      <c r="D2539" s="228">
        <v>324</v>
      </c>
      <c r="E2539" s="228">
        <v>3.96</v>
      </c>
      <c r="F2539" s="228">
        <v>112.5</v>
      </c>
      <c r="G2539" s="228">
        <v>0.66000000000000059</v>
      </c>
    </row>
    <row r="2540" spans="1:7">
      <c r="A2540" s="228" t="s">
        <v>3251</v>
      </c>
      <c r="B2540" s="228">
        <v>321</v>
      </c>
      <c r="C2540" s="228">
        <v>5.2200000000000006</v>
      </c>
      <c r="D2540" s="228">
        <v>324</v>
      </c>
      <c r="E2540" s="228">
        <v>3.96</v>
      </c>
      <c r="F2540" s="228">
        <v>3</v>
      </c>
      <c r="G2540" s="228">
        <v>-1.2600000000000007</v>
      </c>
    </row>
    <row r="2541" spans="1:7">
      <c r="A2541" s="228" t="s">
        <v>3252</v>
      </c>
      <c r="B2541" s="228">
        <v>317.60000000000002</v>
      </c>
      <c r="C2541" s="228">
        <v>4.5663020000000003</v>
      </c>
      <c r="D2541" s="228">
        <v>324</v>
      </c>
      <c r="E2541" s="228">
        <v>3.96</v>
      </c>
      <c r="F2541" s="228">
        <v>6.3999999999999773</v>
      </c>
      <c r="G2541" s="228">
        <v>-0.60630200000000034</v>
      </c>
    </row>
    <row r="2542" spans="1:7">
      <c r="A2542" s="228" t="s">
        <v>3253</v>
      </c>
      <c r="B2542" s="228">
        <v>499.4</v>
      </c>
      <c r="C2542" s="228">
        <v>8.5927959999999999</v>
      </c>
      <c r="D2542" s="228">
        <v>480</v>
      </c>
      <c r="E2542" s="228">
        <v>6.48</v>
      </c>
      <c r="F2542" s="228">
        <v>-19.399999999999977</v>
      </c>
      <c r="G2542" s="228">
        <v>-2.1127959999999995</v>
      </c>
    </row>
    <row r="2543" spans="1:7">
      <c r="A2543" s="228" t="s">
        <v>3254</v>
      </c>
      <c r="B2543" s="228">
        <v>230.7</v>
      </c>
      <c r="C2543" s="228">
        <v>3.9299999999999993</v>
      </c>
      <c r="D2543" s="228">
        <v>324</v>
      </c>
      <c r="E2543" s="228">
        <v>3.96</v>
      </c>
      <c r="F2543" s="228">
        <v>93.300000000000011</v>
      </c>
      <c r="G2543" s="228">
        <v>3.0000000000000693E-2</v>
      </c>
    </row>
    <row r="2544" spans="1:7">
      <c r="A2544" s="228" t="s">
        <v>3255</v>
      </c>
      <c r="B2544" s="228">
        <v>235.5</v>
      </c>
      <c r="C2544" s="228">
        <v>4.2515549999999998</v>
      </c>
      <c r="D2544" s="228">
        <v>324</v>
      </c>
      <c r="E2544" s="228">
        <v>3.96</v>
      </c>
      <c r="F2544" s="228">
        <v>88.5</v>
      </c>
      <c r="G2544" s="228">
        <v>-0.29155499999999979</v>
      </c>
    </row>
    <row r="2545" spans="1:7">
      <c r="A2545" s="228" t="s">
        <v>3256</v>
      </c>
      <c r="B2545" s="228">
        <v>214.5</v>
      </c>
      <c r="C2545" s="228">
        <v>3.1920000000000002</v>
      </c>
      <c r="D2545" s="228">
        <v>336</v>
      </c>
      <c r="E2545" s="228">
        <v>4.62</v>
      </c>
      <c r="F2545" s="228">
        <v>121.5</v>
      </c>
      <c r="G2545" s="228">
        <v>1.4279999999999999</v>
      </c>
    </row>
    <row r="2546" spans="1:7">
      <c r="A2546" s="228" t="s">
        <v>3257</v>
      </c>
      <c r="B2546" s="228">
        <v>174</v>
      </c>
      <c r="C2546" s="228">
        <v>2.3438399999999997</v>
      </c>
      <c r="D2546" s="228">
        <v>180</v>
      </c>
      <c r="E2546" s="228">
        <v>2.1</v>
      </c>
      <c r="F2546" s="228">
        <v>6</v>
      </c>
      <c r="G2546" s="228">
        <v>-0.24383999999999961</v>
      </c>
    </row>
    <row r="2547" spans="1:7">
      <c r="A2547" s="228" t="s">
        <v>3258</v>
      </c>
      <c r="B2547" s="228">
        <v>147.30000000000001</v>
      </c>
      <c r="C2547" s="228">
        <v>2.34</v>
      </c>
      <c r="D2547" s="228">
        <v>180</v>
      </c>
      <c r="E2547" s="228">
        <v>2.1</v>
      </c>
      <c r="F2547" s="228">
        <v>32.699999999999989</v>
      </c>
      <c r="G2547" s="228">
        <v>-0.23999999999999977</v>
      </c>
    </row>
    <row r="2548" spans="1:7">
      <c r="A2548" s="228" t="s">
        <v>3259</v>
      </c>
      <c r="B2548" s="228">
        <v>177.3</v>
      </c>
      <c r="C2548" s="228">
        <v>2.34</v>
      </c>
      <c r="D2548" s="228">
        <v>180</v>
      </c>
      <c r="E2548" s="228">
        <v>2.1</v>
      </c>
      <c r="F2548" s="228">
        <v>2.6999999999999886</v>
      </c>
      <c r="G2548" s="228">
        <v>-0.23999999999999977</v>
      </c>
    </row>
    <row r="2549" spans="1:7">
      <c r="A2549" s="228" t="s">
        <v>3260</v>
      </c>
      <c r="B2549" s="228">
        <v>132.30000000000001</v>
      </c>
      <c r="C2549" s="228">
        <v>2.2200000000000002</v>
      </c>
      <c r="D2549" s="228">
        <v>180</v>
      </c>
      <c r="E2549" s="228">
        <v>2.1</v>
      </c>
      <c r="F2549" s="228">
        <v>47.699999999999989</v>
      </c>
      <c r="G2549" s="228">
        <v>-0.12000000000000011</v>
      </c>
    </row>
    <row r="2550" spans="1:7">
      <c r="A2550" s="228" t="s">
        <v>3261</v>
      </c>
      <c r="B2550" s="228">
        <v>258.89999999999998</v>
      </c>
      <c r="C2550" s="228">
        <v>3.6619999999999999</v>
      </c>
      <c r="D2550" s="228">
        <v>336</v>
      </c>
      <c r="E2550" s="228">
        <v>4.62</v>
      </c>
      <c r="F2550" s="228">
        <v>77.100000000000023</v>
      </c>
      <c r="G2550" s="228">
        <v>0.95800000000000018</v>
      </c>
    </row>
    <row r="2551" spans="1:7">
      <c r="A2551" s="228" t="s">
        <v>3262</v>
      </c>
      <c r="B2551" s="228">
        <v>110.4</v>
      </c>
      <c r="C2551" s="228">
        <v>1.6199999999999999</v>
      </c>
      <c r="D2551" s="228">
        <v>180</v>
      </c>
      <c r="E2551" s="228">
        <v>2.1</v>
      </c>
      <c r="F2551" s="228">
        <v>69.599999999999994</v>
      </c>
      <c r="G2551" s="228">
        <v>0.4800000000000002</v>
      </c>
    </row>
    <row r="2552" spans="1:7">
      <c r="A2552" s="228" t="s">
        <v>3263</v>
      </c>
      <c r="B2552" s="228">
        <v>162.30000000000001</v>
      </c>
      <c r="C2552" s="228">
        <v>2.2200000000000002</v>
      </c>
      <c r="D2552" s="228">
        <v>180</v>
      </c>
      <c r="E2552" s="228">
        <v>2.1</v>
      </c>
      <c r="F2552" s="228">
        <v>17.699999999999989</v>
      </c>
      <c r="G2552" s="228">
        <v>-0.12000000000000011</v>
      </c>
    </row>
    <row r="2553" spans="1:7">
      <c r="A2553" s="228" t="s">
        <v>3264</v>
      </c>
      <c r="B2553" s="228">
        <v>202.5</v>
      </c>
      <c r="C2553" s="228">
        <v>2.8199999999999994</v>
      </c>
      <c r="D2553" s="228">
        <v>324</v>
      </c>
      <c r="E2553" s="228">
        <v>3.96</v>
      </c>
      <c r="F2553" s="228">
        <v>121.5</v>
      </c>
      <c r="G2553" s="228">
        <v>1.1400000000000006</v>
      </c>
    </row>
    <row r="2554" spans="1:7">
      <c r="A2554" s="228" t="s">
        <v>3265</v>
      </c>
      <c r="B2554" s="228">
        <v>109</v>
      </c>
      <c r="C2554" s="228">
        <v>1.0074999999999998</v>
      </c>
      <c r="D2554" s="228">
        <v>336</v>
      </c>
      <c r="E2554" s="228">
        <v>4.62</v>
      </c>
      <c r="F2554" s="228">
        <v>227</v>
      </c>
      <c r="G2554" s="228">
        <v>3.6125000000000003</v>
      </c>
    </row>
    <row r="2555" spans="1:7">
      <c r="A2555" s="228" t="s">
        <v>3266</v>
      </c>
      <c r="B2555" s="228">
        <v>265.8</v>
      </c>
      <c r="C2555" s="228">
        <v>4.1020000000000003</v>
      </c>
      <c r="D2555" s="228">
        <v>336</v>
      </c>
      <c r="E2555" s="228">
        <v>4.62</v>
      </c>
      <c r="F2555" s="228">
        <v>70.199999999999989</v>
      </c>
      <c r="G2555" s="228">
        <v>0.51799999999999979</v>
      </c>
    </row>
    <row r="2556" spans="1:7">
      <c r="A2556" s="228" t="s">
        <v>3267</v>
      </c>
      <c r="B2556" s="228">
        <v>173.2</v>
      </c>
      <c r="C2556" s="228">
        <v>2.65</v>
      </c>
      <c r="D2556" s="228">
        <v>324</v>
      </c>
      <c r="E2556" s="228">
        <v>3.96</v>
      </c>
      <c r="F2556" s="228">
        <v>150.80000000000001</v>
      </c>
      <c r="G2556" s="228">
        <v>1.31</v>
      </c>
    </row>
    <row r="2557" spans="1:7">
      <c r="A2557" s="228" t="s">
        <v>3268</v>
      </c>
      <c r="B2557" s="228">
        <v>56</v>
      </c>
      <c r="C2557" s="228">
        <v>0.64749999999999996</v>
      </c>
      <c r="D2557" s="228">
        <v>120</v>
      </c>
      <c r="E2557" s="228">
        <v>1.4</v>
      </c>
      <c r="F2557" s="228">
        <v>64</v>
      </c>
      <c r="G2557" s="228">
        <v>0.75249999999999995</v>
      </c>
    </row>
    <row r="2558" spans="1:7">
      <c r="A2558" s="228" t="s">
        <v>3269</v>
      </c>
      <c r="B2558" s="228">
        <v>140</v>
      </c>
      <c r="C2558" s="228">
        <v>1.2235</v>
      </c>
      <c r="D2558" s="228">
        <v>180</v>
      </c>
      <c r="E2558" s="228">
        <v>2.1</v>
      </c>
      <c r="F2558" s="228">
        <v>40</v>
      </c>
      <c r="G2558" s="228">
        <v>0.87650000000000006</v>
      </c>
    </row>
    <row r="2559" spans="1:7">
      <c r="A2559" s="228" t="s">
        <v>3270</v>
      </c>
      <c r="B2559" s="228">
        <v>199.7</v>
      </c>
      <c r="C2559" s="228">
        <v>3.17</v>
      </c>
      <c r="D2559" s="228">
        <v>336</v>
      </c>
      <c r="E2559" s="228">
        <v>4.62</v>
      </c>
      <c r="F2559" s="228">
        <v>136.30000000000001</v>
      </c>
      <c r="G2559" s="228">
        <v>1.4500000000000002</v>
      </c>
    </row>
    <row r="2560" spans="1:7">
      <c r="A2560" s="228" t="s">
        <v>3271</v>
      </c>
      <c r="B2560" s="228">
        <v>116</v>
      </c>
      <c r="C2560" s="228">
        <v>1.1274999999999999</v>
      </c>
      <c r="D2560" s="228">
        <v>336</v>
      </c>
      <c r="E2560" s="228">
        <v>4.62</v>
      </c>
      <c r="F2560" s="228">
        <v>220</v>
      </c>
      <c r="G2560" s="228">
        <v>3.4925000000000002</v>
      </c>
    </row>
    <row r="2561" spans="1:7">
      <c r="A2561" s="228" t="s">
        <v>3272</v>
      </c>
      <c r="B2561" s="228">
        <v>272.60000000000002</v>
      </c>
      <c r="C2561" s="228">
        <v>5.2</v>
      </c>
      <c r="D2561" s="228">
        <v>324</v>
      </c>
      <c r="E2561" s="228">
        <v>3.96</v>
      </c>
      <c r="F2561" s="228">
        <v>51.399999999999977</v>
      </c>
      <c r="G2561" s="228">
        <v>-1.2400000000000002</v>
      </c>
    </row>
    <row r="2562" spans="1:7">
      <c r="A2562" s="228" t="s">
        <v>3273</v>
      </c>
      <c r="B2562" s="228">
        <v>208.1</v>
      </c>
      <c r="C2562" s="228">
        <v>3.0400000000000005</v>
      </c>
      <c r="D2562" s="228">
        <v>324</v>
      </c>
      <c r="E2562" s="228">
        <v>3.96</v>
      </c>
      <c r="F2562" s="228">
        <v>115.9</v>
      </c>
      <c r="G2562" s="228">
        <v>0.91999999999999948</v>
      </c>
    </row>
    <row r="2563" spans="1:7">
      <c r="A2563" s="228" t="s">
        <v>3274</v>
      </c>
      <c r="B2563" s="228">
        <v>147.30000000000001</v>
      </c>
      <c r="C2563" s="228">
        <v>2.34</v>
      </c>
      <c r="D2563" s="228">
        <v>180</v>
      </c>
      <c r="E2563" s="228">
        <v>2.1</v>
      </c>
      <c r="F2563" s="228">
        <v>32.699999999999989</v>
      </c>
      <c r="G2563" s="228">
        <v>-0.23999999999999977</v>
      </c>
    </row>
    <row r="2564" spans="1:7">
      <c r="A2564" s="228" t="s">
        <v>3275</v>
      </c>
      <c r="B2564" s="228">
        <v>152</v>
      </c>
      <c r="C2564" s="228">
        <v>2.12256</v>
      </c>
      <c r="D2564" s="228">
        <v>180</v>
      </c>
      <c r="E2564" s="228">
        <v>2.1</v>
      </c>
      <c r="F2564" s="228">
        <v>28</v>
      </c>
      <c r="G2564" s="228">
        <v>-2.2559999999999913E-2</v>
      </c>
    </row>
    <row r="2565" spans="1:7">
      <c r="A2565" s="228" t="s">
        <v>3276</v>
      </c>
      <c r="B2565" s="228">
        <v>116</v>
      </c>
      <c r="C2565" s="228">
        <v>1.1274999999999999</v>
      </c>
      <c r="D2565" s="228">
        <v>180</v>
      </c>
      <c r="E2565" s="228">
        <v>2.1</v>
      </c>
      <c r="F2565" s="228">
        <v>64</v>
      </c>
      <c r="G2565" s="228">
        <v>0.97250000000000014</v>
      </c>
    </row>
    <row r="2566" spans="1:7">
      <c r="A2566" s="228" t="s">
        <v>3277</v>
      </c>
      <c r="B2566" s="228">
        <v>218.1</v>
      </c>
      <c r="C2566" s="228">
        <v>3.5</v>
      </c>
      <c r="D2566" s="228">
        <v>336</v>
      </c>
      <c r="E2566" s="228">
        <v>4.62</v>
      </c>
      <c r="F2566" s="228">
        <v>117.9</v>
      </c>
      <c r="G2566" s="228">
        <v>1.1200000000000001</v>
      </c>
    </row>
    <row r="2567" spans="1:7">
      <c r="A2567" s="228" t="s">
        <v>3278</v>
      </c>
      <c r="B2567" s="228">
        <v>144</v>
      </c>
      <c r="C2567" s="228">
        <v>2.6143700000000001</v>
      </c>
      <c r="D2567" s="228">
        <v>216</v>
      </c>
      <c r="E2567" s="228">
        <v>2.64</v>
      </c>
      <c r="F2567" s="228">
        <v>72</v>
      </c>
      <c r="G2567" s="228">
        <v>2.5630000000000042E-2</v>
      </c>
    </row>
    <row r="2568" spans="1:7">
      <c r="A2568" s="228" t="s">
        <v>3279</v>
      </c>
      <c r="B2568" s="228">
        <v>189.8</v>
      </c>
      <c r="C2568" s="228">
        <v>3.16</v>
      </c>
      <c r="D2568" s="228">
        <v>180</v>
      </c>
      <c r="E2568" s="228">
        <v>2.1</v>
      </c>
      <c r="F2568" s="228">
        <v>-9.8000000000000114</v>
      </c>
      <c r="G2568" s="228">
        <v>-1.06</v>
      </c>
    </row>
    <row r="2569" spans="1:7">
      <c r="A2569" s="228" t="s">
        <v>3280</v>
      </c>
      <c r="B2569" s="228">
        <v>196.7</v>
      </c>
      <c r="C2569" s="228">
        <v>2.9499999999999997</v>
      </c>
      <c r="D2569" s="228">
        <v>336</v>
      </c>
      <c r="E2569" s="228">
        <v>4.62</v>
      </c>
      <c r="F2569" s="228">
        <v>139.30000000000001</v>
      </c>
      <c r="G2569" s="228">
        <v>1.6700000000000004</v>
      </c>
    </row>
    <row r="2570" spans="1:7">
      <c r="A2570" s="228" t="s">
        <v>3281</v>
      </c>
      <c r="B2570" s="228">
        <v>305.8</v>
      </c>
      <c r="C2570" s="228">
        <v>4.532</v>
      </c>
      <c r="D2570" s="228">
        <v>336</v>
      </c>
      <c r="E2570" s="228">
        <v>4.62</v>
      </c>
      <c r="F2570" s="228">
        <v>30.199999999999989</v>
      </c>
      <c r="G2570" s="228">
        <v>8.8000000000000078E-2</v>
      </c>
    </row>
    <row r="2571" spans="1:7">
      <c r="A2571" s="228" t="s">
        <v>3282</v>
      </c>
      <c r="B2571" s="228">
        <v>167.3</v>
      </c>
      <c r="C2571" s="228">
        <v>2.98</v>
      </c>
      <c r="D2571" s="228">
        <v>180</v>
      </c>
      <c r="E2571" s="228">
        <v>2.1</v>
      </c>
      <c r="F2571" s="228">
        <v>12.699999999999989</v>
      </c>
      <c r="G2571" s="228">
        <v>-0.87999999999999989</v>
      </c>
    </row>
    <row r="2572" spans="1:7">
      <c r="A2572" s="228" t="s">
        <v>3283</v>
      </c>
      <c r="B2572" s="228">
        <v>167.3</v>
      </c>
      <c r="C2572" s="228">
        <v>2.98</v>
      </c>
      <c r="D2572" s="228">
        <v>180</v>
      </c>
      <c r="E2572" s="228">
        <v>2.1</v>
      </c>
      <c r="F2572" s="228">
        <v>12.699999999999989</v>
      </c>
      <c r="G2572" s="228">
        <v>-0.87999999999999989</v>
      </c>
    </row>
    <row r="2573" spans="1:7">
      <c r="A2573" s="228" t="s">
        <v>3284</v>
      </c>
      <c r="B2573" s="228">
        <v>253.1</v>
      </c>
      <c r="C2573" s="228">
        <v>3.62</v>
      </c>
      <c r="D2573" s="228">
        <v>336</v>
      </c>
      <c r="E2573" s="228">
        <v>4.62</v>
      </c>
      <c r="F2573" s="228">
        <v>82.9</v>
      </c>
      <c r="G2573" s="228">
        <v>1</v>
      </c>
    </row>
    <row r="2574" spans="1:7">
      <c r="A2574" s="228" t="s">
        <v>3285</v>
      </c>
      <c r="B2574" s="228">
        <v>334.4</v>
      </c>
      <c r="C2574" s="228">
        <v>4.8100000000000005</v>
      </c>
      <c r="D2574" s="228">
        <v>480</v>
      </c>
      <c r="E2574" s="228">
        <v>6.48</v>
      </c>
      <c r="F2574" s="228">
        <v>145.60000000000002</v>
      </c>
      <c r="G2574" s="228">
        <v>1.67</v>
      </c>
    </row>
    <row r="2575" spans="1:7">
      <c r="A2575" s="228" t="s">
        <v>3286</v>
      </c>
      <c r="B2575" s="228">
        <v>306.3</v>
      </c>
      <c r="C2575" s="228">
        <v>5.16</v>
      </c>
      <c r="D2575" s="228">
        <v>324</v>
      </c>
      <c r="E2575" s="228">
        <v>3.96</v>
      </c>
      <c r="F2575" s="228">
        <v>17.699999999999989</v>
      </c>
      <c r="G2575" s="228">
        <v>-1.2000000000000002</v>
      </c>
    </row>
    <row r="2576" spans="1:7">
      <c r="A2576" s="228" t="s">
        <v>3287</v>
      </c>
      <c r="B2576" s="228">
        <v>374.9</v>
      </c>
      <c r="C2576" s="228">
        <v>5.452</v>
      </c>
      <c r="D2576" s="228">
        <v>480</v>
      </c>
      <c r="E2576" s="228">
        <v>6.48</v>
      </c>
      <c r="F2576" s="228">
        <v>105.10000000000002</v>
      </c>
      <c r="G2576" s="228">
        <v>1.0280000000000005</v>
      </c>
    </row>
    <row r="2577" spans="1:7">
      <c r="A2577" s="228" t="s">
        <v>3288</v>
      </c>
      <c r="B2577" s="228">
        <v>158.80000000000001</v>
      </c>
      <c r="C2577" s="228">
        <v>2.4236000000000004</v>
      </c>
      <c r="D2577" s="228">
        <v>324</v>
      </c>
      <c r="E2577" s="228">
        <v>3.96</v>
      </c>
      <c r="F2577" s="228">
        <v>165.2</v>
      </c>
      <c r="G2577" s="228">
        <v>1.5363999999999995</v>
      </c>
    </row>
    <row r="2578" spans="1:7">
      <c r="A2578" s="228" t="s">
        <v>3289</v>
      </c>
      <c r="B2578" s="228">
        <v>488.5</v>
      </c>
      <c r="C2578" s="228">
        <v>7.5592800000000011</v>
      </c>
      <c r="D2578" s="228">
        <v>480</v>
      </c>
      <c r="E2578" s="228">
        <v>6.48</v>
      </c>
      <c r="F2578" s="228">
        <v>-8.5</v>
      </c>
      <c r="G2578" s="228">
        <v>-1.0792800000000007</v>
      </c>
    </row>
    <row r="2579" spans="1:7">
      <c r="A2579" s="228" t="s">
        <v>3290</v>
      </c>
      <c r="B2579" s="228">
        <v>380.9</v>
      </c>
      <c r="C2579" s="228">
        <v>6.2684100000000003</v>
      </c>
      <c r="D2579" s="228">
        <v>480</v>
      </c>
      <c r="E2579" s="228">
        <v>6.48</v>
      </c>
      <c r="F2579" s="228">
        <v>99.100000000000023</v>
      </c>
      <c r="G2579" s="228">
        <v>0.21159000000000017</v>
      </c>
    </row>
    <row r="2580" spans="1:7">
      <c r="A2580" s="228" t="s">
        <v>3291</v>
      </c>
      <c r="B2580" s="228">
        <v>153</v>
      </c>
      <c r="C2580" s="228">
        <v>1.12808</v>
      </c>
      <c r="D2580" s="228">
        <v>180</v>
      </c>
      <c r="E2580" s="228">
        <v>2.1</v>
      </c>
      <c r="F2580" s="228">
        <v>27</v>
      </c>
      <c r="G2580" s="228">
        <v>0.97192000000000012</v>
      </c>
    </row>
    <row r="2581" spans="1:7">
      <c r="A2581" s="228" t="s">
        <v>3292</v>
      </c>
      <c r="B2581" s="228">
        <v>356</v>
      </c>
      <c r="C2581" s="228">
        <v>3.9134799999999998</v>
      </c>
      <c r="D2581" s="228">
        <v>480</v>
      </c>
      <c r="E2581" s="228">
        <v>6.48</v>
      </c>
      <c r="F2581" s="228">
        <v>124</v>
      </c>
      <c r="G2581" s="228">
        <v>2.5665200000000006</v>
      </c>
    </row>
    <row r="2582" spans="1:7">
      <c r="A2582" s="228" t="s">
        <v>3293</v>
      </c>
      <c r="B2582" s="228">
        <v>173</v>
      </c>
      <c r="C2582" s="228">
        <v>2.6415549999999999</v>
      </c>
      <c r="D2582" s="228">
        <v>324</v>
      </c>
      <c r="E2582" s="228">
        <v>3.96</v>
      </c>
      <c r="F2582" s="228">
        <v>151</v>
      </c>
      <c r="G2582" s="228">
        <v>1.3184450000000001</v>
      </c>
    </row>
    <row r="2583" spans="1:7">
      <c r="A2583" s="228" t="s">
        <v>3294</v>
      </c>
      <c r="B2583" s="228">
        <v>147.19999999999999</v>
      </c>
      <c r="C2583" s="228">
        <v>2.3136000000000001</v>
      </c>
      <c r="D2583" s="228">
        <v>180</v>
      </c>
      <c r="E2583" s="228">
        <v>2.1</v>
      </c>
      <c r="F2583" s="228">
        <v>32.800000000000011</v>
      </c>
      <c r="G2583" s="228">
        <v>-0.21360000000000001</v>
      </c>
    </row>
    <row r="2584" spans="1:7">
      <c r="A2584" s="228" t="s">
        <v>3295</v>
      </c>
      <c r="B2584" s="228">
        <v>343.8</v>
      </c>
      <c r="C2584" s="228">
        <v>5.8915550000000012</v>
      </c>
      <c r="D2584" s="228">
        <v>324</v>
      </c>
      <c r="E2584" s="228">
        <v>3.96</v>
      </c>
      <c r="F2584" s="228">
        <v>-19.800000000000011</v>
      </c>
      <c r="G2584" s="228">
        <v>-1.9315550000000012</v>
      </c>
    </row>
    <row r="2585" spans="1:7">
      <c r="A2585" s="228" t="s">
        <v>3296</v>
      </c>
      <c r="B2585" s="228">
        <v>421.4</v>
      </c>
      <c r="C2585" s="228">
        <v>7.9572800000000008</v>
      </c>
      <c r="D2585" s="228">
        <v>480</v>
      </c>
      <c r="E2585" s="228">
        <v>6.48</v>
      </c>
      <c r="F2585" s="228">
        <v>58.600000000000023</v>
      </c>
      <c r="G2585" s="228">
        <v>-1.4772800000000004</v>
      </c>
    </row>
    <row r="2586" spans="1:7">
      <c r="A2586" s="228" t="s">
        <v>3297</v>
      </c>
      <c r="B2586" s="228">
        <v>193.5</v>
      </c>
      <c r="C2586" s="228">
        <v>2.9520000000000008</v>
      </c>
      <c r="D2586" s="228">
        <v>336</v>
      </c>
      <c r="E2586" s="228">
        <v>4.62</v>
      </c>
      <c r="F2586" s="228">
        <v>142.5</v>
      </c>
      <c r="G2586" s="228">
        <v>1.6679999999999993</v>
      </c>
    </row>
    <row r="2587" spans="1:7">
      <c r="A2587" s="228" t="s">
        <v>3298</v>
      </c>
      <c r="B2587" s="228">
        <v>132.19999999999999</v>
      </c>
      <c r="C2587" s="228">
        <v>2.12</v>
      </c>
      <c r="D2587" s="228">
        <v>120</v>
      </c>
      <c r="E2587" s="228">
        <v>1.4</v>
      </c>
      <c r="F2587" s="228">
        <v>-12.199999999999989</v>
      </c>
      <c r="G2587" s="228">
        <v>-0.7200000000000002</v>
      </c>
    </row>
    <row r="2588" spans="1:7">
      <c r="A2588" s="228" t="s">
        <v>3299</v>
      </c>
      <c r="B2588" s="228">
        <v>286.39999999999998</v>
      </c>
      <c r="C2588" s="228">
        <v>4.2320000000000002</v>
      </c>
      <c r="D2588" s="228">
        <v>336</v>
      </c>
      <c r="E2588" s="228">
        <v>4.62</v>
      </c>
      <c r="F2588" s="228">
        <v>49.600000000000023</v>
      </c>
      <c r="G2588" s="228">
        <v>0.3879999999999999</v>
      </c>
    </row>
    <row r="2589" spans="1:7">
      <c r="A2589" s="228" t="s">
        <v>3300</v>
      </c>
      <c r="B2589" s="228">
        <v>177.3</v>
      </c>
      <c r="C2589" s="228">
        <v>2.58</v>
      </c>
      <c r="D2589" s="228">
        <v>180</v>
      </c>
      <c r="E2589" s="228">
        <v>2.1</v>
      </c>
      <c r="F2589" s="228">
        <v>2.6999999999999886</v>
      </c>
      <c r="G2589" s="228">
        <v>-0.48</v>
      </c>
    </row>
    <row r="2590" spans="1:7">
      <c r="A2590" s="228" t="s">
        <v>3301</v>
      </c>
      <c r="B2590" s="228">
        <v>155.30000000000001</v>
      </c>
      <c r="C2590" s="228">
        <v>2.3400000000000007</v>
      </c>
      <c r="D2590" s="228">
        <v>180</v>
      </c>
      <c r="E2590" s="228">
        <v>2.1</v>
      </c>
      <c r="F2590" s="228">
        <v>24.699999999999989</v>
      </c>
      <c r="G2590" s="228">
        <v>-0.24000000000000066</v>
      </c>
    </row>
    <row r="2591" spans="1:7">
      <c r="A2591" s="228" t="s">
        <v>3302</v>
      </c>
      <c r="B2591" s="228">
        <v>83.5</v>
      </c>
      <c r="C2591" s="228">
        <v>1.0640000000000001</v>
      </c>
      <c r="D2591" s="228">
        <v>120</v>
      </c>
      <c r="E2591" s="228">
        <v>1.4</v>
      </c>
      <c r="F2591" s="228">
        <v>36.5</v>
      </c>
      <c r="G2591" s="228">
        <v>0.33599999999999985</v>
      </c>
    </row>
    <row r="2592" spans="1:7">
      <c r="A2592" s="228" t="s">
        <v>3303</v>
      </c>
      <c r="B2592" s="228">
        <v>294.5</v>
      </c>
      <c r="C2592" s="228">
        <v>5.3100000000000005</v>
      </c>
      <c r="D2592" s="228">
        <v>324</v>
      </c>
      <c r="E2592" s="228">
        <v>3.96</v>
      </c>
      <c r="F2592" s="228">
        <v>29.5</v>
      </c>
      <c r="G2592" s="228">
        <v>-1.3500000000000005</v>
      </c>
    </row>
    <row r="2593" spans="1:7">
      <c r="A2593" s="228" t="s">
        <v>3304</v>
      </c>
      <c r="B2593" s="228">
        <v>295.7</v>
      </c>
      <c r="C2593" s="228">
        <v>4.5600000000000005</v>
      </c>
      <c r="D2593" s="228">
        <v>336</v>
      </c>
      <c r="E2593" s="228">
        <v>4.62</v>
      </c>
      <c r="F2593" s="228">
        <v>40.300000000000011</v>
      </c>
      <c r="G2593" s="228">
        <v>5.9999999999999609E-2</v>
      </c>
    </row>
    <row r="2594" spans="1:7">
      <c r="A2594" s="228" t="s">
        <v>3305</v>
      </c>
      <c r="B2594" s="228">
        <v>185</v>
      </c>
      <c r="C2594" s="228">
        <v>1.4935</v>
      </c>
      <c r="D2594" s="228">
        <v>180</v>
      </c>
      <c r="E2594" s="228">
        <v>2.1</v>
      </c>
      <c r="F2594" s="228">
        <v>-5</v>
      </c>
      <c r="G2594" s="228">
        <v>0.60650000000000004</v>
      </c>
    </row>
    <row r="2595" spans="1:7">
      <c r="A2595" s="228" t="s">
        <v>3306</v>
      </c>
      <c r="B2595" s="228">
        <v>216.20000000000002</v>
      </c>
      <c r="C2595" s="228">
        <v>4.2</v>
      </c>
      <c r="D2595" s="228">
        <v>324</v>
      </c>
      <c r="E2595" s="228">
        <v>3.96</v>
      </c>
      <c r="F2595" s="228">
        <v>107.79999999999998</v>
      </c>
      <c r="G2595" s="228">
        <v>-0.24000000000000021</v>
      </c>
    </row>
    <row r="2596" spans="1:7">
      <c r="A2596" s="228" t="s">
        <v>3307</v>
      </c>
      <c r="B2596" s="228">
        <v>317.5</v>
      </c>
      <c r="C2596" s="228">
        <v>3.92</v>
      </c>
      <c r="D2596" s="228">
        <v>324</v>
      </c>
      <c r="E2596" s="228">
        <v>3.96</v>
      </c>
      <c r="F2596" s="228">
        <v>6.5</v>
      </c>
      <c r="G2596" s="228">
        <v>4.0000000000000036E-2</v>
      </c>
    </row>
    <row r="2597" spans="1:7">
      <c r="A2597" s="228" t="s">
        <v>3308</v>
      </c>
      <c r="B2597" s="228">
        <v>396.1</v>
      </c>
      <c r="C2597" s="228">
        <v>6.0139999999999993</v>
      </c>
      <c r="D2597" s="228">
        <v>480</v>
      </c>
      <c r="E2597" s="228">
        <v>6.48</v>
      </c>
      <c r="F2597" s="228">
        <v>83.899999999999977</v>
      </c>
      <c r="G2597" s="228">
        <v>0.46600000000000108</v>
      </c>
    </row>
    <row r="2598" spans="1:7">
      <c r="A2598" s="228" t="s">
        <v>3309</v>
      </c>
      <c r="B2598" s="228">
        <v>320</v>
      </c>
      <c r="C2598" s="228">
        <v>4.2927999999999997</v>
      </c>
      <c r="D2598" s="228">
        <v>324</v>
      </c>
      <c r="E2598" s="228">
        <v>3.96</v>
      </c>
      <c r="F2598" s="228">
        <v>4</v>
      </c>
      <c r="G2598" s="228">
        <v>-0.33279999999999976</v>
      </c>
    </row>
    <row r="2599" spans="1:7">
      <c r="A2599" s="228" t="s">
        <v>3310</v>
      </c>
      <c r="B2599" s="228">
        <v>598.5</v>
      </c>
      <c r="C2599" s="228">
        <v>10.043911999999999</v>
      </c>
      <c r="D2599" s="228">
        <v>480</v>
      </c>
      <c r="E2599" s="228">
        <v>6.48</v>
      </c>
      <c r="F2599" s="228">
        <v>-118.5</v>
      </c>
      <c r="G2599" s="228">
        <v>-3.5639119999999984</v>
      </c>
    </row>
    <row r="2600" spans="1:7">
      <c r="A2600" s="228" t="s">
        <v>3311</v>
      </c>
      <c r="B2600" s="228">
        <v>473</v>
      </c>
      <c r="C2600" s="228">
        <v>6.9132799999999985</v>
      </c>
      <c r="D2600" s="228">
        <v>480</v>
      </c>
      <c r="E2600" s="228">
        <v>6.48</v>
      </c>
      <c r="F2600" s="228">
        <v>7</v>
      </c>
      <c r="G2600" s="228">
        <v>-0.43327999999999811</v>
      </c>
    </row>
    <row r="2601" spans="1:7">
      <c r="A2601" s="228" t="s">
        <v>3312</v>
      </c>
      <c r="B2601" s="228">
        <v>375.4</v>
      </c>
      <c r="C2601" s="228">
        <v>4.6059999999999999</v>
      </c>
      <c r="D2601" s="228">
        <v>480</v>
      </c>
      <c r="E2601" s="228">
        <v>6.48</v>
      </c>
      <c r="F2601" s="228">
        <v>104.60000000000002</v>
      </c>
      <c r="G2601" s="228">
        <v>1.8740000000000006</v>
      </c>
    </row>
    <row r="2602" spans="1:7">
      <c r="A2602" s="228" t="s">
        <v>3313</v>
      </c>
      <c r="B2602" s="228">
        <v>393.8</v>
      </c>
      <c r="C2602" s="228">
        <v>5.6314000000000002</v>
      </c>
      <c r="D2602" s="228">
        <v>480</v>
      </c>
      <c r="E2602" s="228">
        <v>6.48</v>
      </c>
      <c r="F2602" s="228">
        <v>86.199999999999989</v>
      </c>
      <c r="G2602" s="228">
        <v>0.84860000000000024</v>
      </c>
    </row>
    <row r="2603" spans="1:7">
      <c r="A2603" s="228" t="s">
        <v>3314</v>
      </c>
      <c r="B2603" s="228">
        <v>471.8</v>
      </c>
      <c r="C2603" s="228">
        <v>7.3052800000000007</v>
      </c>
      <c r="D2603" s="228">
        <v>480</v>
      </c>
      <c r="E2603" s="228">
        <v>6.48</v>
      </c>
      <c r="F2603" s="228">
        <v>8.1999999999999886</v>
      </c>
      <c r="G2603" s="228">
        <v>-0.82528000000000024</v>
      </c>
    </row>
    <row r="2604" spans="1:7">
      <c r="A2604" s="228" t="s">
        <v>3315</v>
      </c>
      <c r="B2604" s="228">
        <v>369.5</v>
      </c>
      <c r="C2604" s="228">
        <v>4.9020000000000001</v>
      </c>
      <c r="D2604" s="228">
        <v>480</v>
      </c>
      <c r="E2604" s="228">
        <v>6.48</v>
      </c>
      <c r="F2604" s="228">
        <v>110.5</v>
      </c>
      <c r="G2604" s="228">
        <v>1.5780000000000003</v>
      </c>
    </row>
    <row r="2605" spans="1:7">
      <c r="A2605" s="228" t="s">
        <v>3316</v>
      </c>
      <c r="B2605" s="228">
        <v>368.8</v>
      </c>
      <c r="C2605" s="228">
        <v>6.3920000000000003</v>
      </c>
      <c r="D2605" s="228">
        <v>324</v>
      </c>
      <c r="E2605" s="228">
        <v>3.96</v>
      </c>
      <c r="F2605" s="228">
        <v>-44.800000000000011</v>
      </c>
      <c r="G2605" s="228">
        <v>-2.4320000000000004</v>
      </c>
    </row>
    <row r="2606" spans="1:7">
      <c r="A2606" s="228" t="s">
        <v>3317</v>
      </c>
      <c r="B2606" s="228">
        <v>462.9</v>
      </c>
      <c r="C2606" s="228">
        <v>7.4300000000000006</v>
      </c>
      <c r="D2606" s="228">
        <v>480</v>
      </c>
      <c r="E2606" s="228">
        <v>6.48</v>
      </c>
      <c r="F2606" s="228">
        <v>17.100000000000023</v>
      </c>
      <c r="G2606" s="228">
        <v>-0.95000000000000018</v>
      </c>
    </row>
    <row r="2607" spans="1:7">
      <c r="A2607" s="228" t="s">
        <v>3318</v>
      </c>
      <c r="B2607" s="228">
        <v>332.1</v>
      </c>
      <c r="C2607" s="228">
        <v>6.0100000000000007</v>
      </c>
      <c r="D2607" s="228">
        <v>324</v>
      </c>
      <c r="E2607" s="228">
        <v>3.96</v>
      </c>
      <c r="F2607" s="228">
        <v>-8.1000000000000227</v>
      </c>
      <c r="G2607" s="228">
        <v>-2.0500000000000007</v>
      </c>
    </row>
    <row r="2608" spans="1:7">
      <c r="A2608" s="228" t="s">
        <v>3319</v>
      </c>
      <c r="B2608" s="228">
        <v>334.5</v>
      </c>
      <c r="C2608" s="228">
        <v>5.6031510000000013</v>
      </c>
      <c r="D2608" s="228">
        <v>480</v>
      </c>
      <c r="E2608" s="228">
        <v>6.48</v>
      </c>
      <c r="F2608" s="228">
        <v>145.5</v>
      </c>
      <c r="G2608" s="228">
        <v>0.8768489999999991</v>
      </c>
    </row>
    <row r="2609" spans="1:7">
      <c r="A2609" s="228" t="s">
        <v>3320</v>
      </c>
      <c r="B2609" s="228">
        <v>286.5</v>
      </c>
      <c r="C2609" s="228">
        <v>4.1496149999999998</v>
      </c>
      <c r="D2609" s="228">
        <v>324</v>
      </c>
      <c r="E2609" s="228">
        <v>3.96</v>
      </c>
      <c r="F2609" s="228">
        <v>37.5</v>
      </c>
      <c r="G2609" s="228">
        <v>-0.18961499999999987</v>
      </c>
    </row>
    <row r="2610" spans="1:7">
      <c r="A2610" s="228" t="s">
        <v>3321</v>
      </c>
      <c r="B2610" s="228">
        <v>429.8</v>
      </c>
      <c r="C2610" s="228">
        <v>6.410000000000001</v>
      </c>
      <c r="D2610" s="228">
        <v>480</v>
      </c>
      <c r="E2610" s="228">
        <v>6.48</v>
      </c>
      <c r="F2610" s="228">
        <v>50.199999999999989</v>
      </c>
      <c r="G2610" s="228">
        <v>6.9999999999999396E-2</v>
      </c>
    </row>
    <row r="2611" spans="1:7">
      <c r="A2611" s="228" t="s">
        <v>3322</v>
      </c>
      <c r="B2611" s="228">
        <v>83.5</v>
      </c>
      <c r="C2611" s="228">
        <v>2.2125599999999999</v>
      </c>
      <c r="D2611" s="228">
        <v>324</v>
      </c>
      <c r="E2611" s="228">
        <v>3.96</v>
      </c>
      <c r="F2611" s="228">
        <v>240.5</v>
      </c>
      <c r="G2611" s="228">
        <v>1.7474400000000001</v>
      </c>
    </row>
    <row r="2612" spans="1:7">
      <c r="A2612" s="228" t="s">
        <v>3323</v>
      </c>
      <c r="B2612" s="228">
        <v>435.1</v>
      </c>
      <c r="C2612" s="228">
        <v>6.2</v>
      </c>
      <c r="D2612" s="228">
        <v>480</v>
      </c>
      <c r="E2612" s="228">
        <v>6.48</v>
      </c>
      <c r="F2612" s="228">
        <v>44.899999999999977</v>
      </c>
      <c r="G2612" s="228">
        <v>0.28000000000000025</v>
      </c>
    </row>
    <row r="2613" spans="1:7">
      <c r="A2613" s="228" t="s">
        <v>3324</v>
      </c>
      <c r="B2613" s="228">
        <v>453.3</v>
      </c>
      <c r="C2613" s="228">
        <v>7.55</v>
      </c>
      <c r="D2613" s="228">
        <v>480</v>
      </c>
      <c r="E2613" s="228">
        <v>6.48</v>
      </c>
      <c r="F2613" s="228">
        <v>26.699999999999989</v>
      </c>
      <c r="G2613" s="228">
        <v>-1.0699999999999994</v>
      </c>
    </row>
    <row r="2614" spans="1:7">
      <c r="A2614" s="228" t="s">
        <v>3325</v>
      </c>
      <c r="B2614" s="228">
        <v>486.20000000000005</v>
      </c>
      <c r="C2614" s="228">
        <v>7.7</v>
      </c>
      <c r="D2614" s="228">
        <v>480</v>
      </c>
      <c r="E2614" s="228">
        <v>6.48</v>
      </c>
      <c r="F2614" s="228">
        <v>-6.2000000000000455</v>
      </c>
      <c r="G2614" s="228">
        <v>-1.2199999999999998</v>
      </c>
    </row>
    <row r="2615" spans="1:7">
      <c r="A2615" s="228" t="s">
        <v>3326</v>
      </c>
      <c r="B2615" s="228">
        <v>318.8</v>
      </c>
      <c r="C2615" s="228">
        <v>4.4420000000000002</v>
      </c>
      <c r="D2615" s="228">
        <v>324</v>
      </c>
      <c r="E2615" s="228">
        <v>3.96</v>
      </c>
      <c r="F2615" s="228">
        <v>5.1999999999999886</v>
      </c>
      <c r="G2615" s="228">
        <v>-0.48200000000000021</v>
      </c>
    </row>
    <row r="2616" spans="1:7">
      <c r="A2616" s="228" t="s">
        <v>3327</v>
      </c>
      <c r="B2616" s="228">
        <v>259.39999999999998</v>
      </c>
      <c r="C2616" s="228">
        <v>3.7732799999999997</v>
      </c>
      <c r="D2616" s="228">
        <v>336</v>
      </c>
      <c r="E2616" s="228">
        <v>4.62</v>
      </c>
      <c r="F2616" s="228">
        <v>76.600000000000023</v>
      </c>
      <c r="G2616" s="228">
        <v>0.84672000000000036</v>
      </c>
    </row>
    <row r="2617" spans="1:7">
      <c r="A2617" s="228" t="s">
        <v>3328</v>
      </c>
      <c r="B2617" s="228">
        <v>369</v>
      </c>
      <c r="C2617" s="228">
        <v>4.7375880000000006</v>
      </c>
      <c r="D2617" s="228">
        <v>324</v>
      </c>
      <c r="E2617" s="228">
        <v>3.96</v>
      </c>
      <c r="F2617" s="228">
        <v>-45</v>
      </c>
      <c r="G2617" s="228">
        <v>-0.77758800000000061</v>
      </c>
    </row>
    <row r="2618" spans="1:7">
      <c r="A2618" s="228" t="s">
        <v>3329</v>
      </c>
      <c r="B2618" s="228">
        <v>236</v>
      </c>
      <c r="C2618" s="228">
        <v>3.8999999999999995</v>
      </c>
      <c r="D2618" s="228">
        <v>336</v>
      </c>
      <c r="E2618" s="228">
        <v>4.62</v>
      </c>
      <c r="F2618" s="228">
        <v>100</v>
      </c>
      <c r="G2618" s="228">
        <v>0.72000000000000064</v>
      </c>
    </row>
    <row r="2619" spans="1:7">
      <c r="A2619" s="228" t="s">
        <v>3330</v>
      </c>
      <c r="B2619" s="228">
        <v>332.6</v>
      </c>
      <c r="C2619" s="228">
        <v>5.362000000000001</v>
      </c>
      <c r="D2619" s="228">
        <v>336</v>
      </c>
      <c r="E2619" s="228">
        <v>4.62</v>
      </c>
      <c r="F2619" s="228">
        <v>3.3999999999999773</v>
      </c>
      <c r="G2619" s="228">
        <v>-0.74200000000000088</v>
      </c>
    </row>
    <row r="2620" spans="1:7">
      <c r="A2620" s="228" t="s">
        <v>3331</v>
      </c>
      <c r="B2620" s="228">
        <v>251.7</v>
      </c>
      <c r="C2620" s="228">
        <v>3.65</v>
      </c>
      <c r="D2620" s="228">
        <v>480</v>
      </c>
      <c r="E2620" s="228">
        <v>6.48</v>
      </c>
      <c r="F2620" s="228">
        <v>228.3</v>
      </c>
      <c r="G2620" s="228">
        <v>2.8300000000000005</v>
      </c>
    </row>
    <row r="2621" spans="1:7">
      <c r="A2621" s="228" t="s">
        <v>3332</v>
      </c>
      <c r="B2621" s="228">
        <v>368.4</v>
      </c>
      <c r="C2621" s="228">
        <v>5.370000000000001</v>
      </c>
      <c r="D2621" s="228">
        <v>324</v>
      </c>
      <c r="E2621" s="228">
        <v>3.96</v>
      </c>
      <c r="F2621" s="228">
        <v>-44.399999999999977</v>
      </c>
      <c r="G2621" s="228">
        <v>-1.410000000000001</v>
      </c>
    </row>
    <row r="2622" spans="1:7">
      <c r="A2622" s="228" t="s">
        <v>3333</v>
      </c>
      <c r="B2622" s="228">
        <v>257.3</v>
      </c>
      <c r="C2622" s="228">
        <v>4.4319999999999995</v>
      </c>
      <c r="D2622" s="228">
        <v>324</v>
      </c>
      <c r="E2622" s="228">
        <v>3.96</v>
      </c>
      <c r="F2622" s="228">
        <v>66.699999999999989</v>
      </c>
      <c r="G2622" s="228">
        <v>-0.47199999999999953</v>
      </c>
    </row>
    <row r="2623" spans="1:7">
      <c r="A2623" s="228" t="s">
        <v>3334</v>
      </c>
      <c r="B2623" s="228">
        <v>309</v>
      </c>
      <c r="C2623" s="228">
        <v>5.1635919999999995</v>
      </c>
      <c r="D2623" s="228">
        <v>480</v>
      </c>
      <c r="E2623" s="228">
        <v>6.48</v>
      </c>
      <c r="F2623" s="228">
        <v>171</v>
      </c>
      <c r="G2623" s="228">
        <v>1.3164080000000009</v>
      </c>
    </row>
    <row r="2624" spans="1:7">
      <c r="A2624" s="228" t="s">
        <v>3335</v>
      </c>
      <c r="B2624" s="228">
        <v>264.89999999999998</v>
      </c>
      <c r="C2624" s="228">
        <v>3.7820000000000009</v>
      </c>
      <c r="D2624" s="228">
        <v>336</v>
      </c>
      <c r="E2624" s="228">
        <v>4.62</v>
      </c>
      <c r="F2624" s="228">
        <v>71.100000000000023</v>
      </c>
      <c r="G2624" s="228">
        <v>0.83799999999999919</v>
      </c>
    </row>
    <row r="2625" spans="1:7">
      <c r="A2625" s="228" t="s">
        <v>3336</v>
      </c>
      <c r="B2625" s="228">
        <v>372.8</v>
      </c>
      <c r="C2625" s="228">
        <v>6.34</v>
      </c>
      <c r="D2625" s="228">
        <v>324</v>
      </c>
      <c r="E2625" s="228">
        <v>3.96</v>
      </c>
      <c r="F2625" s="228">
        <v>-48.800000000000011</v>
      </c>
      <c r="G2625" s="228">
        <v>-2.38</v>
      </c>
    </row>
    <row r="2626" spans="1:7">
      <c r="A2626" s="228" t="s">
        <v>3337</v>
      </c>
      <c r="B2626" s="228">
        <v>388.6</v>
      </c>
      <c r="C2626" s="228">
        <v>6.1620000000000008</v>
      </c>
      <c r="D2626" s="228">
        <v>480</v>
      </c>
      <c r="E2626" s="228">
        <v>6.48</v>
      </c>
      <c r="F2626" s="228">
        <v>91.399999999999977</v>
      </c>
      <c r="G2626" s="228">
        <v>0.31799999999999962</v>
      </c>
    </row>
    <row r="2627" spans="1:7">
      <c r="A2627" s="228" t="s">
        <v>3338</v>
      </c>
      <c r="B2627" s="228">
        <v>248</v>
      </c>
      <c r="C2627" s="228">
        <v>3.6745600000000005</v>
      </c>
      <c r="D2627" s="228">
        <v>336</v>
      </c>
      <c r="E2627" s="228">
        <v>4.62</v>
      </c>
      <c r="F2627" s="228">
        <v>88</v>
      </c>
      <c r="G2627" s="228">
        <v>0.94543999999999961</v>
      </c>
    </row>
    <row r="2628" spans="1:7">
      <c r="A2628" s="228" t="s">
        <v>3339</v>
      </c>
      <c r="B2628" s="228">
        <v>266.39999999999998</v>
      </c>
      <c r="C2628" s="228">
        <v>3.69</v>
      </c>
      <c r="D2628" s="228">
        <v>324</v>
      </c>
      <c r="E2628" s="228">
        <v>3.96</v>
      </c>
      <c r="F2628" s="228">
        <v>57.600000000000023</v>
      </c>
      <c r="G2628" s="228">
        <v>0.27</v>
      </c>
    </row>
    <row r="2629" spans="1:7">
      <c r="A2629" s="228" t="s">
        <v>3340</v>
      </c>
      <c r="B2629" s="228">
        <v>336.9</v>
      </c>
      <c r="C2629" s="228">
        <v>5.891280000000001</v>
      </c>
      <c r="D2629" s="228">
        <v>480</v>
      </c>
      <c r="E2629" s="228">
        <v>6.48</v>
      </c>
      <c r="F2629" s="228">
        <v>143.10000000000002</v>
      </c>
      <c r="G2629" s="228">
        <v>0.58871999999999947</v>
      </c>
    </row>
    <row r="2630" spans="1:7">
      <c r="A2630" s="228" t="s">
        <v>3341</v>
      </c>
      <c r="B2630" s="228">
        <v>254.9</v>
      </c>
      <c r="C2630" s="228">
        <v>3.7359999999999998</v>
      </c>
      <c r="D2630" s="228">
        <v>180</v>
      </c>
      <c r="E2630" s="228">
        <v>2.1</v>
      </c>
      <c r="F2630" s="228">
        <v>-74.900000000000006</v>
      </c>
      <c r="G2630" s="228">
        <v>-1.6359999999999997</v>
      </c>
    </row>
    <row r="2631" spans="1:7">
      <c r="A2631" s="228" t="s">
        <v>3342</v>
      </c>
      <c r="B2631" s="228">
        <v>292.10000000000002</v>
      </c>
      <c r="C2631" s="228">
        <v>4.8735999999999997</v>
      </c>
      <c r="D2631" s="228">
        <v>180</v>
      </c>
      <c r="E2631" s="228">
        <v>2.1</v>
      </c>
      <c r="F2631" s="228">
        <v>-112.10000000000002</v>
      </c>
      <c r="G2631" s="228">
        <v>-2.7735999999999996</v>
      </c>
    </row>
    <row r="2632" spans="1:7">
      <c r="A2632" s="228" t="s">
        <v>3343</v>
      </c>
      <c r="B2632" s="228">
        <v>181.3</v>
      </c>
      <c r="C2632" s="228">
        <v>2.9</v>
      </c>
      <c r="D2632" s="228">
        <v>180</v>
      </c>
      <c r="E2632" s="228">
        <v>2.1</v>
      </c>
      <c r="F2632" s="228">
        <v>-1.3000000000000114</v>
      </c>
      <c r="G2632" s="228">
        <v>-0.79999999999999982</v>
      </c>
    </row>
    <row r="2633" spans="1:7">
      <c r="A2633" s="228" t="s">
        <v>3344</v>
      </c>
      <c r="B2633" s="228">
        <v>305</v>
      </c>
      <c r="C2633" s="228">
        <v>3.8051639999999995</v>
      </c>
      <c r="D2633" s="228">
        <v>324</v>
      </c>
      <c r="E2633" s="228">
        <v>3.96</v>
      </c>
      <c r="F2633" s="228">
        <v>19</v>
      </c>
      <c r="G2633" s="228">
        <v>0.15483600000000042</v>
      </c>
    </row>
    <row r="2634" spans="1:7">
      <c r="A2634" s="228" t="s">
        <v>3345</v>
      </c>
      <c r="B2634" s="228">
        <v>267</v>
      </c>
      <c r="C2634" s="228">
        <v>3.9694529999999992</v>
      </c>
      <c r="D2634" s="228">
        <v>324</v>
      </c>
      <c r="E2634" s="228">
        <v>3.96</v>
      </c>
      <c r="F2634" s="228">
        <v>57</v>
      </c>
      <c r="G2634" s="228">
        <v>-9.4529999999992675E-3</v>
      </c>
    </row>
    <row r="2635" spans="1:7">
      <c r="A2635" s="228" t="s">
        <v>3346</v>
      </c>
      <c r="B2635" s="228">
        <v>421.5</v>
      </c>
      <c r="C2635" s="228">
        <v>5.94</v>
      </c>
      <c r="D2635" s="228">
        <v>480</v>
      </c>
      <c r="E2635" s="228">
        <v>6.48</v>
      </c>
      <c r="F2635" s="228">
        <v>58.5</v>
      </c>
      <c r="G2635" s="228">
        <v>0.54</v>
      </c>
    </row>
    <row r="2636" spans="1:7">
      <c r="A2636" s="228" t="s">
        <v>3347</v>
      </c>
      <c r="B2636" s="228">
        <v>335.5</v>
      </c>
      <c r="C2636" s="228">
        <v>5.2301640000000003</v>
      </c>
      <c r="D2636" s="228">
        <v>336</v>
      </c>
      <c r="E2636" s="228">
        <v>4.62</v>
      </c>
      <c r="F2636" s="228">
        <v>0.5</v>
      </c>
      <c r="G2636" s="228">
        <v>-0.61016400000000015</v>
      </c>
    </row>
    <row r="2637" spans="1:7">
      <c r="A2637" s="228" t="s">
        <v>3348</v>
      </c>
      <c r="B2637" s="228">
        <v>194.9</v>
      </c>
      <c r="C2637" s="228">
        <v>2.64256</v>
      </c>
      <c r="D2637" s="228">
        <v>336</v>
      </c>
      <c r="E2637" s="228">
        <v>4.62</v>
      </c>
      <c r="F2637" s="228">
        <v>141.1</v>
      </c>
      <c r="G2637" s="228">
        <v>1.9774400000000001</v>
      </c>
    </row>
    <row r="2638" spans="1:7">
      <c r="A2638" s="228" t="s">
        <v>3349</v>
      </c>
      <c r="B2638" s="228">
        <v>319.10000000000002</v>
      </c>
      <c r="C2638" s="228">
        <v>5.0308850000000014</v>
      </c>
      <c r="D2638" s="228">
        <v>324</v>
      </c>
      <c r="E2638" s="228">
        <v>3.96</v>
      </c>
      <c r="F2638" s="228">
        <v>4.8999999999999773</v>
      </c>
      <c r="G2638" s="228">
        <v>-1.0708850000000014</v>
      </c>
    </row>
    <row r="2639" spans="1:7">
      <c r="A2639" s="228" t="s">
        <v>3350</v>
      </c>
      <c r="B2639" s="228">
        <v>242.5</v>
      </c>
      <c r="C2639" s="228">
        <v>3.8264100000000001</v>
      </c>
      <c r="D2639" s="228">
        <v>324</v>
      </c>
      <c r="E2639" s="228">
        <v>3.96</v>
      </c>
      <c r="F2639" s="228">
        <v>81.5</v>
      </c>
      <c r="G2639" s="228">
        <v>0.13358999999999988</v>
      </c>
    </row>
    <row r="2640" spans="1:7">
      <c r="A2640" s="228" t="s">
        <v>3351</v>
      </c>
      <c r="B2640" s="228">
        <v>402.8</v>
      </c>
      <c r="C2640" s="228">
        <v>7.4212800000000012</v>
      </c>
      <c r="D2640" s="228">
        <v>324</v>
      </c>
      <c r="E2640" s="228">
        <v>3.96</v>
      </c>
      <c r="F2640" s="228">
        <v>-78.800000000000011</v>
      </c>
      <c r="G2640" s="228">
        <v>-3.4612800000000012</v>
      </c>
    </row>
    <row r="2641" spans="1:7">
      <c r="A2641" s="228" t="s">
        <v>3352</v>
      </c>
      <c r="B2641" s="228">
        <v>379.3</v>
      </c>
      <c r="C2641" s="228">
        <v>6.527680000000001</v>
      </c>
      <c r="D2641" s="228">
        <v>432</v>
      </c>
      <c r="E2641" s="228">
        <v>5.28</v>
      </c>
      <c r="F2641" s="228">
        <v>52.699999999999989</v>
      </c>
      <c r="G2641" s="228">
        <v>-1.2476800000000008</v>
      </c>
    </row>
    <row r="2642" spans="1:7">
      <c r="A2642" s="228" t="s">
        <v>3353</v>
      </c>
      <c r="B2642" s="228">
        <v>447.5</v>
      </c>
      <c r="C2642" s="228">
        <v>7.0100000000000016</v>
      </c>
      <c r="D2642" s="228">
        <v>324</v>
      </c>
      <c r="E2642" s="228">
        <v>3.96</v>
      </c>
      <c r="F2642" s="228">
        <v>-123.5</v>
      </c>
      <c r="G2642" s="228">
        <v>-3.0500000000000016</v>
      </c>
    </row>
    <row r="2643" spans="1:7">
      <c r="A2643" s="228" t="s">
        <v>3354</v>
      </c>
      <c r="B2643" s="228">
        <v>372.6</v>
      </c>
      <c r="C2643" s="228">
        <v>5.862000000000001</v>
      </c>
      <c r="D2643" s="228">
        <v>480</v>
      </c>
      <c r="E2643" s="228">
        <v>6.48</v>
      </c>
      <c r="F2643" s="228">
        <v>107.39999999999998</v>
      </c>
      <c r="G2643" s="228">
        <v>0.61799999999999944</v>
      </c>
    </row>
    <row r="2644" spans="1:7">
      <c r="A2644" s="228" t="s">
        <v>3355</v>
      </c>
      <c r="B2644" s="228">
        <v>299</v>
      </c>
      <c r="C2644" s="228">
        <v>4.1596150000000005</v>
      </c>
      <c r="D2644" s="228">
        <v>324</v>
      </c>
      <c r="E2644" s="228">
        <v>3.96</v>
      </c>
      <c r="F2644" s="228">
        <v>25</v>
      </c>
      <c r="G2644" s="228">
        <v>-0.19961500000000054</v>
      </c>
    </row>
    <row r="2645" spans="1:7">
      <c r="A2645" s="228" t="s">
        <v>3356</v>
      </c>
      <c r="B2645" s="228">
        <v>471.8</v>
      </c>
      <c r="C2645" s="228">
        <v>7.6260000000000003</v>
      </c>
      <c r="D2645" s="228">
        <v>336</v>
      </c>
      <c r="E2645" s="228">
        <v>4.62</v>
      </c>
      <c r="F2645" s="228">
        <v>-135.80000000000001</v>
      </c>
      <c r="G2645" s="228">
        <v>-3.0060000000000002</v>
      </c>
    </row>
    <row r="2646" spans="1:7">
      <c r="A2646" s="228" t="s">
        <v>3357</v>
      </c>
      <c r="B2646" s="228">
        <v>600.5</v>
      </c>
      <c r="C2646" s="228">
        <v>9.0550800000000002</v>
      </c>
      <c r="D2646" s="228">
        <v>480</v>
      </c>
      <c r="E2646" s="228">
        <v>6.48</v>
      </c>
      <c r="F2646" s="228">
        <v>-120.5</v>
      </c>
      <c r="G2646" s="228">
        <v>-2.5750799999999998</v>
      </c>
    </row>
    <row r="2647" spans="1:7">
      <c r="A2647" s="228" t="s">
        <v>3358</v>
      </c>
      <c r="B2647" s="228">
        <v>502</v>
      </c>
      <c r="C2647" s="228">
        <v>7.3024000000000013</v>
      </c>
      <c r="D2647" s="228">
        <v>480</v>
      </c>
      <c r="E2647" s="228">
        <v>6.48</v>
      </c>
      <c r="F2647" s="228">
        <v>-22</v>
      </c>
      <c r="G2647" s="228">
        <v>-0.82240000000000091</v>
      </c>
    </row>
    <row r="2648" spans="1:7">
      <c r="A2648" s="228" t="s">
        <v>3359</v>
      </c>
      <c r="B2648" s="228">
        <v>443.3</v>
      </c>
      <c r="C2648" s="228">
        <v>6.8640000000000017</v>
      </c>
      <c r="D2648" s="228">
        <v>480</v>
      </c>
      <c r="E2648" s="228">
        <v>6.48</v>
      </c>
      <c r="F2648" s="228">
        <v>36.699999999999989</v>
      </c>
      <c r="G2648" s="228">
        <v>-0.38400000000000123</v>
      </c>
    </row>
    <row r="2649" spans="1:7">
      <c r="A2649" s="228" t="s">
        <v>3360</v>
      </c>
      <c r="B2649" s="228">
        <v>349.5</v>
      </c>
      <c r="C2649" s="228">
        <v>5.0400900000000011</v>
      </c>
      <c r="D2649" s="228">
        <v>480</v>
      </c>
      <c r="E2649" s="228">
        <v>6.48</v>
      </c>
      <c r="F2649" s="228">
        <v>130.5</v>
      </c>
      <c r="G2649" s="228">
        <v>1.4399099999999994</v>
      </c>
    </row>
    <row r="2650" spans="1:7">
      <c r="A2650" s="228" t="s">
        <v>3361</v>
      </c>
      <c r="B2650" s="228">
        <v>466.4</v>
      </c>
      <c r="C2650" s="228">
        <v>6.8536150000000005</v>
      </c>
      <c r="D2650" s="228">
        <v>324</v>
      </c>
      <c r="E2650" s="228">
        <v>3.96</v>
      </c>
      <c r="F2650" s="228">
        <v>-142.39999999999998</v>
      </c>
      <c r="G2650" s="228">
        <v>-2.8936150000000005</v>
      </c>
    </row>
    <row r="2651" spans="1:7">
      <c r="A2651" s="228" t="s">
        <v>3362</v>
      </c>
      <c r="B2651" s="228">
        <v>434.1</v>
      </c>
      <c r="C2651" s="228">
        <v>6.0409600000000019</v>
      </c>
      <c r="D2651" s="228">
        <v>480</v>
      </c>
      <c r="E2651" s="228">
        <v>6.48</v>
      </c>
      <c r="F2651" s="228">
        <v>45.899999999999977</v>
      </c>
      <c r="G2651" s="228">
        <v>0.43903999999999854</v>
      </c>
    </row>
    <row r="2652" spans="1:7">
      <c r="A2652" s="228" t="s">
        <v>3363</v>
      </c>
      <c r="B2652" s="228">
        <v>239.10000000000002</v>
      </c>
      <c r="C2652" s="228">
        <v>4.1796149999999992</v>
      </c>
      <c r="D2652" s="228">
        <v>324</v>
      </c>
      <c r="E2652" s="228">
        <v>3.96</v>
      </c>
      <c r="F2652" s="228">
        <v>84.899999999999977</v>
      </c>
      <c r="G2652" s="228">
        <v>-0.21961499999999923</v>
      </c>
    </row>
    <row r="2653" spans="1:7">
      <c r="A2653" s="228" t="s">
        <v>3364</v>
      </c>
      <c r="B2653" s="228">
        <v>323.39999999999998</v>
      </c>
      <c r="C2653" s="228">
        <v>4.45</v>
      </c>
      <c r="D2653" s="228">
        <v>324</v>
      </c>
      <c r="E2653" s="228">
        <v>3.96</v>
      </c>
      <c r="F2653" s="228">
        <v>0.60000000000002274</v>
      </c>
      <c r="G2653" s="228">
        <v>-0.49000000000000021</v>
      </c>
    </row>
    <row r="2654" spans="1:7">
      <c r="A2654" s="228" t="s">
        <v>3365</v>
      </c>
      <c r="B2654" s="228">
        <v>163</v>
      </c>
      <c r="C2654" s="228">
        <v>2.2412799999999997</v>
      </c>
      <c r="D2654" s="228">
        <v>180</v>
      </c>
      <c r="E2654" s="228">
        <v>2.1</v>
      </c>
      <c r="F2654" s="228">
        <v>17</v>
      </c>
      <c r="G2654" s="228">
        <v>-0.14127999999999963</v>
      </c>
    </row>
    <row r="2655" spans="1:7">
      <c r="A2655" s="228" t="s">
        <v>3366</v>
      </c>
      <c r="B2655" s="228">
        <v>292</v>
      </c>
      <c r="C2655" s="228">
        <v>5.3991960000000008</v>
      </c>
      <c r="D2655" s="228">
        <v>480</v>
      </c>
      <c r="E2655" s="228">
        <v>6.48</v>
      </c>
      <c r="F2655" s="228">
        <v>188</v>
      </c>
      <c r="G2655" s="228">
        <v>1.0808039999999997</v>
      </c>
    </row>
    <row r="2656" spans="1:7">
      <c r="A2656" s="228" t="s">
        <v>3367</v>
      </c>
      <c r="B2656" s="228">
        <v>261.89999999999998</v>
      </c>
      <c r="C2656" s="228">
        <v>3.89</v>
      </c>
      <c r="D2656" s="228">
        <v>324</v>
      </c>
      <c r="E2656" s="228">
        <v>3.96</v>
      </c>
      <c r="F2656" s="228">
        <v>62.100000000000023</v>
      </c>
      <c r="G2656" s="228">
        <v>6.999999999999984E-2</v>
      </c>
    </row>
    <row r="2657" spans="1:7">
      <c r="A2657" s="228" t="s">
        <v>3368</v>
      </c>
      <c r="B2657" s="228">
        <v>300</v>
      </c>
      <c r="C2657" s="228">
        <v>4.2899999999999991</v>
      </c>
      <c r="D2657" s="228">
        <v>324</v>
      </c>
      <c r="E2657" s="228">
        <v>3.96</v>
      </c>
      <c r="F2657" s="228">
        <v>24</v>
      </c>
      <c r="G2657" s="228">
        <v>-0.32999999999999918</v>
      </c>
    </row>
    <row r="2658" spans="1:7">
      <c r="A2658" s="228" t="s">
        <v>3369</v>
      </c>
      <c r="B2658" s="228">
        <v>211.5</v>
      </c>
      <c r="C2658" s="228">
        <v>3.2999999999999994</v>
      </c>
      <c r="D2658" s="228">
        <v>324</v>
      </c>
      <c r="E2658" s="228">
        <v>3.96</v>
      </c>
      <c r="F2658" s="228">
        <v>112.5</v>
      </c>
      <c r="G2658" s="228">
        <v>0.66000000000000059</v>
      </c>
    </row>
    <row r="2659" spans="1:7">
      <c r="A2659" s="228" t="s">
        <v>3370</v>
      </c>
      <c r="B2659" s="228">
        <v>238</v>
      </c>
      <c r="C2659" s="228">
        <v>3.6300000000000003</v>
      </c>
      <c r="D2659" s="228">
        <v>336</v>
      </c>
      <c r="E2659" s="228">
        <v>4.62</v>
      </c>
      <c r="F2659" s="228">
        <v>98</v>
      </c>
      <c r="G2659" s="228">
        <v>0.98999999999999977</v>
      </c>
    </row>
    <row r="2660" spans="1:7">
      <c r="A2660" s="228" t="s">
        <v>3371</v>
      </c>
      <c r="B2660" s="228">
        <v>295.39999999999998</v>
      </c>
      <c r="C2660" s="228">
        <v>4.68</v>
      </c>
      <c r="D2660" s="228">
        <v>324</v>
      </c>
      <c r="E2660" s="228">
        <v>3.96</v>
      </c>
      <c r="F2660" s="228">
        <v>28.600000000000023</v>
      </c>
      <c r="G2660" s="228">
        <v>-0.71999999999999975</v>
      </c>
    </row>
    <row r="2661" spans="1:7">
      <c r="A2661" s="228" t="s">
        <v>3372</v>
      </c>
      <c r="B2661" s="228">
        <v>631.29999999999995</v>
      </c>
      <c r="C2661" s="228">
        <v>8.996302</v>
      </c>
      <c r="D2661" s="228">
        <v>480</v>
      </c>
      <c r="E2661" s="228">
        <v>6.48</v>
      </c>
      <c r="F2661" s="228">
        <v>-151.29999999999995</v>
      </c>
      <c r="G2661" s="228">
        <v>-2.5163019999999996</v>
      </c>
    </row>
    <row r="2662" spans="1:7">
      <c r="A2662" s="228" t="s">
        <v>3373</v>
      </c>
      <c r="B2662" s="228">
        <v>250.3</v>
      </c>
      <c r="C2662" s="228">
        <v>3.92</v>
      </c>
      <c r="D2662" s="228">
        <v>324</v>
      </c>
      <c r="E2662" s="228">
        <v>3.96</v>
      </c>
      <c r="F2662" s="228">
        <v>73.699999999999989</v>
      </c>
      <c r="G2662" s="228">
        <v>4.0000000000000036E-2</v>
      </c>
    </row>
    <row r="2663" spans="1:7">
      <c r="A2663" s="228" t="s">
        <v>3374</v>
      </c>
      <c r="B2663" s="228">
        <v>440.9</v>
      </c>
      <c r="C2663" s="228">
        <v>6.9068930000000002</v>
      </c>
      <c r="D2663" s="228">
        <v>336</v>
      </c>
      <c r="E2663" s="228">
        <v>4.62</v>
      </c>
      <c r="F2663" s="228">
        <v>-104.89999999999998</v>
      </c>
      <c r="G2663" s="228">
        <v>-2.2868930000000001</v>
      </c>
    </row>
    <row r="2664" spans="1:7">
      <c r="A2664" s="228" t="s">
        <v>3375</v>
      </c>
      <c r="B2664" s="228">
        <v>484</v>
      </c>
      <c r="C2664" s="228">
        <v>7.7961819999999999</v>
      </c>
      <c r="D2664" s="228">
        <v>480</v>
      </c>
      <c r="E2664" s="228">
        <v>6.48</v>
      </c>
      <c r="F2664" s="228">
        <v>-4</v>
      </c>
      <c r="G2664" s="228">
        <v>-1.3161819999999995</v>
      </c>
    </row>
    <row r="2665" spans="1:7">
      <c r="A2665" s="228" t="s">
        <v>3376</v>
      </c>
      <c r="B2665" s="228">
        <v>461.7</v>
      </c>
      <c r="C2665" s="228">
        <v>6.4287640000000001</v>
      </c>
      <c r="D2665" s="228">
        <v>480</v>
      </c>
      <c r="E2665" s="228">
        <v>6.48</v>
      </c>
      <c r="F2665" s="228">
        <v>18.300000000000011</v>
      </c>
      <c r="G2665" s="228">
        <v>5.1236000000000281E-2</v>
      </c>
    </row>
    <row r="2666" spans="1:7">
      <c r="A2666" s="228" t="s">
        <v>3377</v>
      </c>
      <c r="B2666" s="228">
        <v>645.1</v>
      </c>
      <c r="C2666" s="228">
        <v>10.585100999999998</v>
      </c>
      <c r="D2666" s="228">
        <v>480</v>
      </c>
      <c r="E2666" s="228">
        <v>6.48</v>
      </c>
      <c r="F2666" s="228">
        <v>-165.10000000000002</v>
      </c>
      <c r="G2666" s="228">
        <v>-4.1051009999999977</v>
      </c>
    </row>
    <row r="2667" spans="1:7">
      <c r="A2667" s="228" t="s">
        <v>3378</v>
      </c>
      <c r="B2667" s="228">
        <v>569.5</v>
      </c>
      <c r="C2667" s="228">
        <v>9.1300000000000008</v>
      </c>
      <c r="D2667" s="228">
        <v>480</v>
      </c>
      <c r="E2667" s="228">
        <v>6.48</v>
      </c>
      <c r="F2667" s="228">
        <v>-89.5</v>
      </c>
      <c r="G2667" s="228">
        <v>-2.6500000000000004</v>
      </c>
    </row>
    <row r="2668" spans="1:7">
      <c r="A2668" s="228" t="s">
        <v>3379</v>
      </c>
      <c r="B2668" s="228">
        <v>208.6</v>
      </c>
      <c r="C2668" s="228">
        <v>2.5200000000000005</v>
      </c>
      <c r="D2668" s="228">
        <v>480</v>
      </c>
      <c r="E2668" s="228">
        <v>6.48</v>
      </c>
      <c r="F2668" s="228">
        <v>271.39999999999998</v>
      </c>
      <c r="G2668" s="228">
        <v>3.96</v>
      </c>
    </row>
    <row r="2669" spans="1:7">
      <c r="A2669" s="228" t="s">
        <v>3380</v>
      </c>
      <c r="B2669" s="228">
        <v>511.3</v>
      </c>
      <c r="C2669" s="228">
        <v>8.44041</v>
      </c>
      <c r="D2669" s="228">
        <v>480</v>
      </c>
      <c r="E2669" s="228">
        <v>6.48</v>
      </c>
      <c r="F2669" s="228">
        <v>-31.300000000000011</v>
      </c>
      <c r="G2669" s="228">
        <v>-1.9604099999999995</v>
      </c>
    </row>
    <row r="2670" spans="1:7">
      <c r="A2670" s="228" t="s">
        <v>3381</v>
      </c>
      <c r="B2670" s="228">
        <v>246</v>
      </c>
      <c r="C2670" s="228">
        <v>4.0864100000000008</v>
      </c>
      <c r="D2670" s="228">
        <v>320</v>
      </c>
      <c r="E2670" s="228">
        <v>4.32</v>
      </c>
      <c r="F2670" s="228">
        <v>74</v>
      </c>
      <c r="G2670" s="228">
        <v>0.23358999999999952</v>
      </c>
    </row>
    <row r="2671" spans="1:7">
      <c r="A2671" s="228" t="s">
        <v>3382</v>
      </c>
      <c r="B2671" s="228">
        <v>474.1</v>
      </c>
      <c r="C2671" s="228">
        <v>6.9084000000000012</v>
      </c>
      <c r="D2671" s="228">
        <v>480</v>
      </c>
      <c r="E2671" s="228">
        <v>6.48</v>
      </c>
      <c r="F2671" s="228">
        <v>5.8999999999999773</v>
      </c>
      <c r="G2671" s="228">
        <v>-0.42840000000000078</v>
      </c>
    </row>
    <row r="2672" spans="1:7">
      <c r="A2672" s="228" t="s">
        <v>3383</v>
      </c>
      <c r="B2672" s="228">
        <v>471.8</v>
      </c>
      <c r="C2672" s="228">
        <v>7.1252050000000011</v>
      </c>
      <c r="D2672" s="228">
        <v>480</v>
      </c>
      <c r="E2672" s="228">
        <v>6.48</v>
      </c>
      <c r="F2672" s="228">
        <v>8.1999999999999886</v>
      </c>
      <c r="G2672" s="228">
        <v>-0.64520500000000069</v>
      </c>
    </row>
    <row r="2673" spans="1:7">
      <c r="A2673" s="228" t="s">
        <v>3384</v>
      </c>
      <c r="B2673" s="228">
        <v>733.8</v>
      </c>
      <c r="C2673" s="228">
        <v>11.589999999999996</v>
      </c>
      <c r="D2673" s="228">
        <v>480</v>
      </c>
      <c r="E2673" s="228">
        <v>6.48</v>
      </c>
      <c r="F2673" s="228">
        <v>-253.79999999999995</v>
      </c>
      <c r="G2673" s="228">
        <v>-5.1099999999999959</v>
      </c>
    </row>
    <row r="2674" spans="1:7">
      <c r="A2674" s="228" t="s">
        <v>3385</v>
      </c>
      <c r="B2674" s="228">
        <v>292</v>
      </c>
      <c r="C2674" s="228">
        <v>4.3372950000000001</v>
      </c>
      <c r="D2674" s="228">
        <v>324</v>
      </c>
      <c r="E2674" s="228">
        <v>3.96</v>
      </c>
      <c r="F2674" s="228">
        <v>32</v>
      </c>
      <c r="G2674" s="228">
        <v>-0.37729500000000016</v>
      </c>
    </row>
    <row r="2675" spans="1:7">
      <c r="A2675" s="228" t="s">
        <v>3386</v>
      </c>
      <c r="B2675" s="228">
        <v>204.8</v>
      </c>
      <c r="C2675" s="228">
        <v>2.303382</v>
      </c>
      <c r="D2675" s="228">
        <v>324</v>
      </c>
      <c r="E2675" s="228">
        <v>3.96</v>
      </c>
      <c r="F2675" s="228">
        <v>119.19999999999999</v>
      </c>
      <c r="G2675" s="228">
        <v>1.6566179999999999</v>
      </c>
    </row>
    <row r="2676" spans="1:7">
      <c r="A2676" s="228" t="s">
        <v>3387</v>
      </c>
      <c r="B2676" s="228">
        <v>359.6</v>
      </c>
      <c r="C2676" s="228">
        <v>5.6540000000000017</v>
      </c>
      <c r="D2676" s="228">
        <v>480</v>
      </c>
      <c r="E2676" s="228">
        <v>6.48</v>
      </c>
      <c r="F2676" s="228">
        <v>120.39999999999998</v>
      </c>
      <c r="G2676" s="228">
        <v>0.82599999999999874</v>
      </c>
    </row>
    <row r="2677" spans="1:7">
      <c r="A2677" s="228" t="s">
        <v>3388</v>
      </c>
      <c r="B2677" s="228">
        <v>116</v>
      </c>
      <c r="C2677" s="228">
        <v>1.1274999999999999</v>
      </c>
      <c r="D2677" s="228">
        <v>180</v>
      </c>
      <c r="E2677" s="228">
        <v>2.1</v>
      </c>
      <c r="F2677" s="228">
        <v>64</v>
      </c>
      <c r="G2677" s="228">
        <v>0.97250000000000014</v>
      </c>
    </row>
    <row r="2678" spans="1:7">
      <c r="A2678" s="228" t="s">
        <v>3389</v>
      </c>
      <c r="B2678" s="228">
        <v>315.5</v>
      </c>
      <c r="C2678" s="228">
        <v>4.5120000000000005</v>
      </c>
      <c r="D2678" s="228">
        <v>480</v>
      </c>
      <c r="E2678" s="228">
        <v>6.48</v>
      </c>
      <c r="F2678" s="228">
        <v>164.5</v>
      </c>
      <c r="G2678" s="228">
        <v>1.968</v>
      </c>
    </row>
    <row r="2679" spans="1:7">
      <c r="A2679" s="228" t="s">
        <v>3390</v>
      </c>
      <c r="B2679" s="228">
        <v>362.3</v>
      </c>
      <c r="C2679" s="228">
        <v>5.3019999999999996</v>
      </c>
      <c r="D2679" s="228">
        <v>480</v>
      </c>
      <c r="E2679" s="228">
        <v>6.48</v>
      </c>
      <c r="F2679" s="228">
        <v>117.69999999999999</v>
      </c>
      <c r="G2679" s="228">
        <v>1.1780000000000008</v>
      </c>
    </row>
    <row r="2680" spans="1:7">
      <c r="A2680" s="228" t="s">
        <v>3391</v>
      </c>
      <c r="B2680" s="228">
        <v>195</v>
      </c>
      <c r="C2680" s="228">
        <v>2.4394529999999999</v>
      </c>
      <c r="D2680" s="228">
        <v>324</v>
      </c>
      <c r="E2680" s="228">
        <v>3.96</v>
      </c>
      <c r="F2680" s="228">
        <v>129</v>
      </c>
      <c r="G2680" s="228">
        <v>1.5205470000000001</v>
      </c>
    </row>
    <row r="2681" spans="1:7">
      <c r="A2681" s="228" t="s">
        <v>3392</v>
      </c>
      <c r="B2681" s="228">
        <v>317</v>
      </c>
      <c r="C2681" s="228">
        <v>5.401555000000001</v>
      </c>
      <c r="D2681" s="228">
        <v>480</v>
      </c>
      <c r="E2681" s="228">
        <v>6.48</v>
      </c>
      <c r="F2681" s="228">
        <v>163</v>
      </c>
      <c r="G2681" s="228">
        <v>1.0784449999999994</v>
      </c>
    </row>
    <row r="2682" spans="1:7">
      <c r="A2682" s="228" t="s">
        <v>3393</v>
      </c>
      <c r="B2682" s="228">
        <v>247</v>
      </c>
      <c r="C2682" s="228">
        <v>3.7043699999999999</v>
      </c>
      <c r="D2682" s="228">
        <v>336</v>
      </c>
      <c r="E2682" s="228">
        <v>4.62</v>
      </c>
      <c r="F2682" s="228">
        <v>89</v>
      </c>
      <c r="G2682" s="228">
        <v>0.91563000000000017</v>
      </c>
    </row>
    <row r="2683" spans="1:7">
      <c r="A2683" s="228" t="s">
        <v>3394</v>
      </c>
      <c r="B2683" s="228">
        <v>346</v>
      </c>
      <c r="C2683" s="228">
        <v>5.6369820000000006</v>
      </c>
      <c r="D2683" s="228">
        <v>480</v>
      </c>
      <c r="E2683" s="228">
        <v>6.48</v>
      </c>
      <c r="F2683" s="228">
        <v>134</v>
      </c>
      <c r="G2683" s="228">
        <v>0.84301799999999982</v>
      </c>
    </row>
    <row r="2684" spans="1:7">
      <c r="A2684" s="228" t="s">
        <v>3395</v>
      </c>
      <c r="B2684" s="228">
        <v>521.70000000000005</v>
      </c>
      <c r="C2684" s="228">
        <v>8.0818960000000004</v>
      </c>
      <c r="D2684" s="228">
        <v>336</v>
      </c>
      <c r="E2684" s="228">
        <v>4.62</v>
      </c>
      <c r="F2684" s="228">
        <v>-185.70000000000005</v>
      </c>
      <c r="G2684" s="228">
        <v>-3.4618960000000003</v>
      </c>
    </row>
    <row r="2685" spans="1:7">
      <c r="A2685" s="228" t="s">
        <v>3396</v>
      </c>
      <c r="B2685" s="228">
        <v>464</v>
      </c>
      <c r="C2685" s="228">
        <v>7.1902020000000002</v>
      </c>
      <c r="D2685" s="228">
        <v>336</v>
      </c>
      <c r="E2685" s="228">
        <v>4.62</v>
      </c>
      <c r="F2685" s="228">
        <v>-128</v>
      </c>
      <c r="G2685" s="228">
        <v>-2.5702020000000001</v>
      </c>
    </row>
    <row r="2686" spans="1:7">
      <c r="A2686" s="228" t="s">
        <v>3397</v>
      </c>
      <c r="B2686" s="228">
        <v>456.5</v>
      </c>
      <c r="C2686" s="228">
        <v>6.7684100000000003</v>
      </c>
      <c r="D2686" s="228">
        <v>336</v>
      </c>
      <c r="E2686" s="228">
        <v>4.62</v>
      </c>
      <c r="F2686" s="228">
        <v>-120.5</v>
      </c>
      <c r="G2686" s="228">
        <v>-2.1484100000000002</v>
      </c>
    </row>
    <row r="2687" spans="1:7">
      <c r="A2687" s="228" t="s">
        <v>3398</v>
      </c>
      <c r="B2687" s="228">
        <v>511</v>
      </c>
      <c r="C2687" s="228">
        <v>7.7219999999999995</v>
      </c>
      <c r="D2687" s="228">
        <v>480</v>
      </c>
      <c r="E2687" s="228">
        <v>6.48</v>
      </c>
      <c r="F2687" s="228">
        <v>-31</v>
      </c>
      <c r="G2687" s="228">
        <v>-1.2419999999999991</v>
      </c>
    </row>
    <row r="2688" spans="1:7">
      <c r="A2688" s="228" t="s">
        <v>3399</v>
      </c>
      <c r="B2688" s="228">
        <v>318.39999999999998</v>
      </c>
      <c r="C2688" s="228">
        <v>4.8432800000000009</v>
      </c>
      <c r="D2688" s="228">
        <v>336</v>
      </c>
      <c r="E2688" s="228">
        <v>4.62</v>
      </c>
      <c r="F2688" s="228">
        <v>17.600000000000023</v>
      </c>
      <c r="G2688" s="228">
        <v>-0.22328000000000081</v>
      </c>
    </row>
    <row r="2689" spans="1:7">
      <c r="A2689" s="228" t="s">
        <v>3400</v>
      </c>
      <c r="B2689" s="228">
        <v>312.89999999999998</v>
      </c>
      <c r="C2689" s="228">
        <v>4.8696150000000005</v>
      </c>
      <c r="D2689" s="228">
        <v>324</v>
      </c>
      <c r="E2689" s="228">
        <v>3.96</v>
      </c>
      <c r="F2689" s="228">
        <v>11.100000000000023</v>
      </c>
      <c r="G2689" s="228">
        <v>-0.90961500000000051</v>
      </c>
    </row>
    <row r="2690" spans="1:7">
      <c r="A2690" s="228" t="s">
        <v>3401</v>
      </c>
      <c r="B2690" s="228">
        <v>246.9</v>
      </c>
      <c r="C2690" s="228">
        <v>4.0432049999999995</v>
      </c>
      <c r="D2690" s="228">
        <v>336</v>
      </c>
      <c r="E2690" s="228">
        <v>4.62</v>
      </c>
      <c r="F2690" s="228">
        <v>89.1</v>
      </c>
      <c r="G2690" s="228">
        <v>0.57679500000000061</v>
      </c>
    </row>
    <row r="2691" spans="1:7">
      <c r="A2691" s="228" t="s">
        <v>3402</v>
      </c>
      <c r="B2691" s="228">
        <v>336</v>
      </c>
      <c r="C2691" s="228">
        <v>4.8632049999999989</v>
      </c>
      <c r="D2691" s="228">
        <v>480</v>
      </c>
      <c r="E2691" s="228">
        <v>6.48</v>
      </c>
      <c r="F2691" s="228">
        <v>144</v>
      </c>
      <c r="G2691" s="228">
        <v>1.6167950000000015</v>
      </c>
    </row>
    <row r="2692" spans="1:7">
      <c r="A2692" s="228" t="s">
        <v>3403</v>
      </c>
      <c r="B2692" s="228">
        <v>638.20000000000005</v>
      </c>
      <c r="C2692" s="228">
        <v>10.207999999999998</v>
      </c>
      <c r="D2692" s="228">
        <v>336</v>
      </c>
      <c r="E2692" s="228">
        <v>4.62</v>
      </c>
      <c r="F2692" s="228">
        <v>-302.20000000000005</v>
      </c>
      <c r="G2692" s="228">
        <v>-5.5879999999999983</v>
      </c>
    </row>
    <row r="2693" spans="1:7">
      <c r="A2693" s="228" t="s">
        <v>3404</v>
      </c>
      <c r="B2693" s="228">
        <v>270.5</v>
      </c>
      <c r="C2693" s="228">
        <v>4.0404100000000005</v>
      </c>
      <c r="D2693" s="228">
        <v>324</v>
      </c>
      <c r="E2693" s="228">
        <v>3.96</v>
      </c>
      <c r="F2693" s="228">
        <v>53.5</v>
      </c>
      <c r="G2693" s="228">
        <v>-8.0410000000000537E-2</v>
      </c>
    </row>
    <row r="2694" spans="1:7">
      <c r="A2694" s="228" t="s">
        <v>3405</v>
      </c>
      <c r="B2694" s="228">
        <v>458</v>
      </c>
      <c r="C2694" s="228">
        <v>7.6340000000000003</v>
      </c>
      <c r="D2694" s="228">
        <v>480</v>
      </c>
      <c r="E2694" s="228">
        <v>6.48</v>
      </c>
      <c r="F2694" s="228">
        <v>22</v>
      </c>
      <c r="G2694" s="228">
        <v>-1.1539999999999999</v>
      </c>
    </row>
    <row r="2695" spans="1:7">
      <c r="A2695" s="228" t="s">
        <v>3406</v>
      </c>
      <c r="B2695" s="228">
        <v>277.3</v>
      </c>
      <c r="C2695" s="228">
        <v>4.5196149999999999</v>
      </c>
      <c r="D2695" s="228">
        <v>324</v>
      </c>
      <c r="E2695" s="228">
        <v>3.96</v>
      </c>
      <c r="F2695" s="228">
        <v>46.699999999999989</v>
      </c>
      <c r="G2695" s="228">
        <v>-0.55961499999999997</v>
      </c>
    </row>
    <row r="2696" spans="1:7">
      <c r="A2696" s="228" t="s">
        <v>3407</v>
      </c>
      <c r="B2696" s="228">
        <v>455.5</v>
      </c>
      <c r="C2696" s="228">
        <v>7.1400000000000015</v>
      </c>
      <c r="D2696" s="228">
        <v>480</v>
      </c>
      <c r="E2696" s="228">
        <v>6.48</v>
      </c>
      <c r="F2696" s="228">
        <v>24.5</v>
      </c>
      <c r="G2696" s="228">
        <v>-0.66000000000000103</v>
      </c>
    </row>
    <row r="2697" spans="1:7">
      <c r="A2697" s="228" t="s">
        <v>3408</v>
      </c>
      <c r="B2697" s="228">
        <v>224</v>
      </c>
      <c r="C2697" s="228">
        <v>2.4067640000000003</v>
      </c>
      <c r="D2697" s="228">
        <v>324</v>
      </c>
      <c r="E2697" s="228">
        <v>3.96</v>
      </c>
      <c r="F2697" s="228">
        <v>100</v>
      </c>
      <c r="G2697" s="228">
        <v>1.5532359999999996</v>
      </c>
    </row>
    <row r="2698" spans="1:7">
      <c r="A2698" s="228" t="s">
        <v>3409</v>
      </c>
      <c r="B2698" s="228">
        <v>536.5</v>
      </c>
      <c r="C2698" s="228">
        <v>8.5120000000000022</v>
      </c>
      <c r="D2698" s="228">
        <v>480</v>
      </c>
      <c r="E2698" s="228">
        <v>6.48</v>
      </c>
      <c r="F2698" s="228">
        <v>-56.5</v>
      </c>
      <c r="G2698" s="228">
        <v>-2.0320000000000018</v>
      </c>
    </row>
    <row r="2699" spans="1:7">
      <c r="A2699" s="228" t="s">
        <v>3410</v>
      </c>
      <c r="B2699" s="228">
        <v>393.6</v>
      </c>
      <c r="C2699" s="228">
        <v>5.8820000000000006</v>
      </c>
      <c r="D2699" s="228">
        <v>480</v>
      </c>
      <c r="E2699" s="228">
        <v>6.48</v>
      </c>
      <c r="F2699" s="228">
        <v>86.399999999999977</v>
      </c>
      <c r="G2699" s="228">
        <v>0.59799999999999986</v>
      </c>
    </row>
    <row r="2700" spans="1:7">
      <c r="A2700" s="228" t="s">
        <v>3411</v>
      </c>
      <c r="B2700" s="228">
        <v>528</v>
      </c>
      <c r="C2700" s="228">
        <v>8.6838959999999972</v>
      </c>
      <c r="D2700" s="228">
        <v>480</v>
      </c>
      <c r="E2700" s="228">
        <v>6.48</v>
      </c>
      <c r="F2700" s="228">
        <v>-48</v>
      </c>
      <c r="G2700" s="228">
        <v>-2.2038959999999967</v>
      </c>
    </row>
    <row r="2701" spans="1:7">
      <c r="A2701" s="228" t="s">
        <v>3412</v>
      </c>
      <c r="B2701" s="228">
        <v>165.2</v>
      </c>
      <c r="C2701" s="228">
        <v>2.6464099999999999</v>
      </c>
      <c r="D2701" s="228">
        <v>336</v>
      </c>
      <c r="E2701" s="228">
        <v>4.62</v>
      </c>
      <c r="F2701" s="228">
        <v>170.8</v>
      </c>
      <c r="G2701" s="228">
        <v>1.9735900000000002</v>
      </c>
    </row>
    <row r="2702" spans="1:7">
      <c r="A2702" s="228" t="s">
        <v>3413</v>
      </c>
      <c r="B2702" s="228">
        <v>196</v>
      </c>
      <c r="C2702" s="228">
        <v>2.0970999999999997</v>
      </c>
      <c r="D2702" s="228">
        <v>180</v>
      </c>
      <c r="E2702" s="228">
        <v>2.1</v>
      </c>
      <c r="F2702" s="228">
        <v>-16</v>
      </c>
      <c r="G2702" s="228">
        <v>2.9000000000003467E-3</v>
      </c>
    </row>
    <row r="2703" spans="1:7">
      <c r="A2703" s="228" t="s">
        <v>3414</v>
      </c>
      <c r="B2703" s="228">
        <v>147.30000000000001</v>
      </c>
      <c r="C2703" s="228">
        <v>2.34</v>
      </c>
      <c r="D2703" s="228">
        <v>180</v>
      </c>
      <c r="E2703" s="228">
        <v>2.1</v>
      </c>
      <c r="F2703" s="228">
        <v>32.699999999999989</v>
      </c>
      <c r="G2703" s="228">
        <v>-0.23999999999999977</v>
      </c>
    </row>
    <row r="2704" spans="1:7">
      <c r="A2704" s="228" t="s">
        <v>3415</v>
      </c>
      <c r="B2704" s="228">
        <v>94</v>
      </c>
      <c r="C2704" s="228">
        <v>0.88749999999999996</v>
      </c>
      <c r="D2704" s="228">
        <v>180</v>
      </c>
      <c r="E2704" s="228">
        <v>2.1</v>
      </c>
      <c r="F2704" s="228">
        <v>86</v>
      </c>
      <c r="G2704" s="228">
        <v>1.2125000000000001</v>
      </c>
    </row>
    <row r="2705" spans="1:7">
      <c r="A2705" s="228" t="s">
        <v>3416</v>
      </c>
      <c r="B2705" s="228">
        <v>285.5</v>
      </c>
      <c r="C2705" s="228">
        <v>4.349615</v>
      </c>
      <c r="D2705" s="228">
        <v>324</v>
      </c>
      <c r="E2705" s="228">
        <v>3.96</v>
      </c>
      <c r="F2705" s="228">
        <v>38.5</v>
      </c>
      <c r="G2705" s="228">
        <v>-0.38961500000000004</v>
      </c>
    </row>
    <row r="2706" spans="1:7">
      <c r="A2706" s="228" t="s">
        <v>3417</v>
      </c>
      <c r="B2706" s="228">
        <v>344.5</v>
      </c>
      <c r="C2706" s="228">
        <v>4.9501460000000002</v>
      </c>
      <c r="D2706" s="228">
        <v>480</v>
      </c>
      <c r="E2706" s="228">
        <v>6.48</v>
      </c>
      <c r="F2706" s="228">
        <v>135.5</v>
      </c>
      <c r="G2706" s="228">
        <v>1.5298540000000003</v>
      </c>
    </row>
    <row r="2707" spans="1:7">
      <c r="A2707" s="228" t="s">
        <v>3418</v>
      </c>
      <c r="B2707" s="228">
        <v>529</v>
      </c>
      <c r="C2707" s="228">
        <v>7.5663420000000006</v>
      </c>
      <c r="D2707" s="228">
        <v>480</v>
      </c>
      <c r="E2707" s="228">
        <v>6.48</v>
      </c>
      <c r="F2707" s="228">
        <v>-49</v>
      </c>
      <c r="G2707" s="228">
        <v>-1.0863420000000001</v>
      </c>
    </row>
    <row r="2708" spans="1:7">
      <c r="A2708" s="228" t="s">
        <v>3419</v>
      </c>
      <c r="B2708" s="228">
        <v>392.7</v>
      </c>
      <c r="C2708" s="228">
        <v>6.45641</v>
      </c>
      <c r="D2708" s="228">
        <v>480</v>
      </c>
      <c r="E2708" s="228">
        <v>6.48</v>
      </c>
      <c r="F2708" s="228">
        <v>87.300000000000011</v>
      </c>
      <c r="G2708" s="228">
        <v>2.3590000000000444E-2</v>
      </c>
    </row>
    <row r="2709" spans="1:7">
      <c r="A2709" s="228" t="s">
        <v>3420</v>
      </c>
      <c r="B2709" s="228">
        <v>271.5</v>
      </c>
      <c r="C2709" s="228">
        <v>3.7896149999999991</v>
      </c>
      <c r="D2709" s="228">
        <v>324</v>
      </c>
      <c r="E2709" s="228">
        <v>3.96</v>
      </c>
      <c r="F2709" s="228">
        <v>52.5</v>
      </c>
      <c r="G2709" s="228">
        <v>0.1703850000000009</v>
      </c>
    </row>
    <row r="2710" spans="1:7">
      <c r="A2710" s="228" t="s">
        <v>3421</v>
      </c>
      <c r="B2710" s="228">
        <v>481.3</v>
      </c>
      <c r="C2710" s="228">
        <v>8.6936</v>
      </c>
      <c r="D2710" s="228">
        <v>480</v>
      </c>
      <c r="E2710" s="228">
        <v>6.48</v>
      </c>
      <c r="F2710" s="228">
        <v>-1.3000000000000114</v>
      </c>
      <c r="G2710" s="228">
        <v>-2.2135999999999996</v>
      </c>
    </row>
    <row r="2711" spans="1:7">
      <c r="A2711" s="228" t="s">
        <v>3422</v>
      </c>
      <c r="B2711" s="228">
        <v>315.7</v>
      </c>
      <c r="C2711" s="228">
        <v>5.1700000000000008</v>
      </c>
      <c r="D2711" s="228">
        <v>480</v>
      </c>
      <c r="E2711" s="228">
        <v>6.48</v>
      </c>
      <c r="F2711" s="228">
        <v>164.3</v>
      </c>
      <c r="G2711" s="228">
        <v>1.3099999999999996</v>
      </c>
    </row>
    <row r="2712" spans="1:7">
      <c r="A2712" s="228" t="s">
        <v>3423</v>
      </c>
      <c r="B2712" s="228">
        <v>224.10000000000002</v>
      </c>
      <c r="C2712" s="228">
        <v>4.059615</v>
      </c>
      <c r="D2712" s="228">
        <v>324</v>
      </c>
      <c r="E2712" s="228">
        <v>3.96</v>
      </c>
      <c r="F2712" s="228">
        <v>99.899999999999977</v>
      </c>
      <c r="G2712" s="228">
        <v>-9.9615000000000009E-2</v>
      </c>
    </row>
    <row r="2713" spans="1:7">
      <c r="A2713" s="228" t="s">
        <v>3424</v>
      </c>
      <c r="B2713" s="228">
        <v>289.8</v>
      </c>
      <c r="C2713" s="228">
        <v>4.9200000000000008</v>
      </c>
      <c r="D2713" s="228">
        <v>480</v>
      </c>
      <c r="E2713" s="228">
        <v>6.48</v>
      </c>
      <c r="F2713" s="228">
        <v>190.2</v>
      </c>
      <c r="G2713" s="228">
        <v>1.5599999999999996</v>
      </c>
    </row>
    <row r="2714" spans="1:7">
      <c r="A2714" s="228" t="s">
        <v>3425</v>
      </c>
      <c r="B2714" s="228">
        <v>315.10000000000002</v>
      </c>
      <c r="C2714" s="228">
        <v>5.365151</v>
      </c>
      <c r="D2714" s="228">
        <v>480</v>
      </c>
      <c r="E2714" s="228">
        <v>6.48</v>
      </c>
      <c r="F2714" s="228">
        <v>164.89999999999998</v>
      </c>
      <c r="G2714" s="228">
        <v>1.1148490000000004</v>
      </c>
    </row>
    <row r="2715" spans="1:7">
      <c r="A2715" s="228" t="s">
        <v>3426</v>
      </c>
      <c r="B2715" s="228">
        <v>191.7</v>
      </c>
      <c r="C2715" s="228">
        <v>2.73</v>
      </c>
      <c r="D2715" s="228">
        <v>180</v>
      </c>
      <c r="E2715" s="228">
        <v>2.1</v>
      </c>
      <c r="F2715" s="228">
        <v>-11.699999999999989</v>
      </c>
      <c r="G2715" s="228">
        <v>-0.62999999999999989</v>
      </c>
    </row>
    <row r="2716" spans="1:7">
      <c r="A2716" s="228" t="s">
        <v>3427</v>
      </c>
      <c r="B2716" s="228">
        <v>147.30000000000001</v>
      </c>
      <c r="C2716" s="228">
        <v>2.34</v>
      </c>
      <c r="D2716" s="228">
        <v>180</v>
      </c>
      <c r="E2716" s="228">
        <v>2.1</v>
      </c>
      <c r="F2716" s="228">
        <v>32.699999999999989</v>
      </c>
      <c r="G2716" s="228">
        <v>-0.23999999999999977</v>
      </c>
    </row>
    <row r="2717" spans="1:7">
      <c r="A2717" s="228" t="s">
        <v>3428</v>
      </c>
      <c r="B2717" s="228">
        <v>240.3</v>
      </c>
      <c r="C2717" s="228">
        <v>3.9000000000000004</v>
      </c>
      <c r="D2717" s="228">
        <v>336</v>
      </c>
      <c r="E2717" s="228">
        <v>4.62</v>
      </c>
      <c r="F2717" s="228">
        <v>95.699999999999989</v>
      </c>
      <c r="G2717" s="228">
        <v>0.71999999999999975</v>
      </c>
    </row>
    <row r="2718" spans="1:7">
      <c r="A2718" s="228" t="s">
        <v>3429</v>
      </c>
      <c r="B2718" s="228">
        <v>94.6</v>
      </c>
      <c r="C2718" s="228">
        <v>1.48</v>
      </c>
      <c r="D2718" s="228">
        <v>216</v>
      </c>
      <c r="E2718" s="228">
        <v>2.64</v>
      </c>
      <c r="F2718" s="228">
        <v>121.4</v>
      </c>
      <c r="G2718" s="228">
        <v>1.1600000000000001</v>
      </c>
    </row>
    <row r="2719" spans="1:7">
      <c r="A2719" s="228" t="s">
        <v>3430</v>
      </c>
      <c r="B2719" s="228">
        <v>248.1</v>
      </c>
      <c r="C2719" s="228">
        <v>3.9287959999999997</v>
      </c>
      <c r="D2719" s="228">
        <v>336</v>
      </c>
      <c r="E2719" s="228">
        <v>4.62</v>
      </c>
      <c r="F2719" s="228">
        <v>87.9</v>
      </c>
      <c r="G2719" s="228">
        <v>0.69120400000000037</v>
      </c>
    </row>
    <row r="2720" spans="1:7">
      <c r="A2720" s="228" t="s">
        <v>3431</v>
      </c>
      <c r="B2720" s="228">
        <v>599.1</v>
      </c>
      <c r="C2720" s="228">
        <v>9.1180000000000021</v>
      </c>
      <c r="D2720" s="228">
        <v>480</v>
      </c>
      <c r="E2720" s="228">
        <v>6.48</v>
      </c>
      <c r="F2720" s="228">
        <v>-119.10000000000002</v>
      </c>
      <c r="G2720" s="228">
        <v>-2.6380000000000017</v>
      </c>
    </row>
    <row r="2721" spans="1:7">
      <c r="A2721" s="228" t="s">
        <v>3432</v>
      </c>
      <c r="B2721" s="228">
        <v>236.8</v>
      </c>
      <c r="C2721" s="228">
        <v>3.1394529999999996</v>
      </c>
      <c r="D2721" s="228">
        <v>324</v>
      </c>
      <c r="E2721" s="228">
        <v>3.96</v>
      </c>
      <c r="F2721" s="228">
        <v>87.199999999999989</v>
      </c>
      <c r="G2721" s="228">
        <v>0.82054700000000036</v>
      </c>
    </row>
    <row r="2722" spans="1:7">
      <c r="A2722" s="228" t="s">
        <v>3433</v>
      </c>
      <c r="B2722" s="228">
        <v>202.5</v>
      </c>
      <c r="C2722" s="228">
        <v>2.8199999999999994</v>
      </c>
      <c r="D2722" s="228">
        <v>324</v>
      </c>
      <c r="E2722" s="228">
        <v>3.96</v>
      </c>
      <c r="F2722" s="228">
        <v>121.5</v>
      </c>
      <c r="G2722" s="228">
        <v>1.1400000000000006</v>
      </c>
    </row>
    <row r="2723" spans="1:7">
      <c r="A2723" s="228" t="s">
        <v>3434</v>
      </c>
      <c r="B2723" s="228">
        <v>274.89999999999998</v>
      </c>
      <c r="C2723" s="228">
        <v>4.4840000000000009</v>
      </c>
      <c r="D2723" s="228">
        <v>336</v>
      </c>
      <c r="E2723" s="228">
        <v>4.62</v>
      </c>
      <c r="F2723" s="228">
        <v>61.100000000000023</v>
      </c>
      <c r="G2723" s="228">
        <v>0.13599999999999923</v>
      </c>
    </row>
    <row r="2724" spans="1:7">
      <c r="A2724" s="228" t="s">
        <v>3435</v>
      </c>
      <c r="B2724" s="228">
        <v>184.8</v>
      </c>
      <c r="C2724" s="228">
        <v>2.9</v>
      </c>
      <c r="D2724" s="228">
        <v>336</v>
      </c>
      <c r="E2724" s="228">
        <v>4.62</v>
      </c>
      <c r="F2724" s="228">
        <v>151.19999999999999</v>
      </c>
      <c r="G2724" s="228">
        <v>1.7200000000000002</v>
      </c>
    </row>
    <row r="2725" spans="1:7">
      <c r="A2725" s="228" t="s">
        <v>3436</v>
      </c>
      <c r="B2725" s="228">
        <v>313.39999999999998</v>
      </c>
      <c r="C2725" s="228">
        <v>4.2716099999999999</v>
      </c>
      <c r="D2725" s="228">
        <v>324</v>
      </c>
      <c r="E2725" s="228">
        <v>3.96</v>
      </c>
      <c r="F2725" s="228">
        <v>10.600000000000023</v>
      </c>
      <c r="G2725" s="228">
        <v>-0.31160999999999994</v>
      </c>
    </row>
    <row r="2726" spans="1:7">
      <c r="A2726" s="228" t="s">
        <v>3437</v>
      </c>
      <c r="B2726" s="228">
        <v>216</v>
      </c>
      <c r="C2726" s="228">
        <v>3.04</v>
      </c>
      <c r="D2726" s="228">
        <v>180</v>
      </c>
      <c r="E2726" s="228">
        <v>2.1</v>
      </c>
      <c r="F2726" s="228">
        <v>-36</v>
      </c>
      <c r="G2726" s="228">
        <v>-0.94</v>
      </c>
    </row>
    <row r="2727" spans="1:7">
      <c r="A2727" s="228" t="s">
        <v>3438</v>
      </c>
      <c r="B2727" s="228">
        <v>526</v>
      </c>
      <c r="C2727" s="228">
        <v>8.1379999999999999</v>
      </c>
      <c r="D2727" s="228">
        <v>336</v>
      </c>
      <c r="E2727" s="228">
        <v>4.62</v>
      </c>
      <c r="F2727" s="228">
        <v>-190</v>
      </c>
      <c r="G2727" s="228">
        <v>-3.5179999999999998</v>
      </c>
    </row>
    <row r="2728" spans="1:7">
      <c r="A2728" s="228" t="s">
        <v>3439</v>
      </c>
      <c r="B2728" s="228">
        <v>167.8</v>
      </c>
      <c r="C2728" s="228">
        <v>2.72</v>
      </c>
      <c r="D2728" s="228">
        <v>480</v>
      </c>
      <c r="E2728" s="228">
        <v>6.48</v>
      </c>
      <c r="F2728" s="228">
        <v>312.2</v>
      </c>
      <c r="G2728" s="228">
        <v>3.7600000000000002</v>
      </c>
    </row>
    <row r="2729" spans="1:7">
      <c r="A2729" s="228" t="s">
        <v>3440</v>
      </c>
      <c r="B2729" s="228">
        <v>301.7</v>
      </c>
      <c r="C2729" s="228">
        <v>4.79</v>
      </c>
      <c r="D2729" s="228">
        <v>324</v>
      </c>
      <c r="E2729" s="228">
        <v>3.96</v>
      </c>
      <c r="F2729" s="228">
        <v>22.300000000000011</v>
      </c>
      <c r="G2729" s="228">
        <v>-0.83000000000000007</v>
      </c>
    </row>
    <row r="2730" spans="1:7">
      <c r="A2730" s="228" t="s">
        <v>3441</v>
      </c>
      <c r="B2730" s="228">
        <v>218.3</v>
      </c>
      <c r="C2730" s="228">
        <v>3.1074999999999999</v>
      </c>
      <c r="D2730" s="228">
        <v>336</v>
      </c>
      <c r="E2730" s="228">
        <v>4.62</v>
      </c>
      <c r="F2730" s="228">
        <v>117.69999999999999</v>
      </c>
      <c r="G2730" s="228">
        <v>1.5125000000000002</v>
      </c>
    </row>
    <row r="2731" spans="1:7">
      <c r="A2731" s="228" t="s">
        <v>3442</v>
      </c>
      <c r="B2731" s="228">
        <v>108</v>
      </c>
      <c r="C2731" s="228">
        <v>1.6800000000000002</v>
      </c>
      <c r="D2731" s="228">
        <v>180</v>
      </c>
      <c r="E2731" s="228">
        <v>2.1</v>
      </c>
      <c r="F2731" s="228">
        <v>72</v>
      </c>
      <c r="G2731" s="228">
        <v>0.41999999999999993</v>
      </c>
    </row>
    <row r="2732" spans="1:7">
      <c r="A2732" s="228" t="s">
        <v>3443</v>
      </c>
      <c r="B2732" s="228">
        <v>235.5</v>
      </c>
      <c r="C2732" s="228">
        <v>4.47</v>
      </c>
      <c r="D2732" s="228">
        <v>336</v>
      </c>
      <c r="E2732" s="228">
        <v>4.62</v>
      </c>
      <c r="F2732" s="228">
        <v>100.5</v>
      </c>
      <c r="G2732" s="228">
        <v>0.15000000000000036</v>
      </c>
    </row>
    <row r="2733" spans="1:7">
      <c r="A2733" s="228" t="s">
        <v>3444</v>
      </c>
      <c r="B2733" s="228">
        <v>208.5</v>
      </c>
      <c r="C2733" s="228">
        <v>2.7101459999999995</v>
      </c>
      <c r="D2733" s="228">
        <v>324</v>
      </c>
      <c r="E2733" s="228">
        <v>3.96</v>
      </c>
      <c r="F2733" s="228">
        <v>115.5</v>
      </c>
      <c r="G2733" s="228">
        <v>1.2498540000000005</v>
      </c>
    </row>
    <row r="2734" spans="1:7">
      <c r="A2734" s="228" t="s">
        <v>3445</v>
      </c>
      <c r="B2734" s="228">
        <v>256.5</v>
      </c>
      <c r="C2734" s="228">
        <v>3.6684650000000003</v>
      </c>
      <c r="D2734" s="228">
        <v>180</v>
      </c>
      <c r="E2734" s="228">
        <v>2.1</v>
      </c>
      <c r="F2734" s="228">
        <v>-76.5</v>
      </c>
      <c r="G2734" s="228">
        <v>-1.5684650000000002</v>
      </c>
    </row>
    <row r="2735" spans="1:7">
      <c r="A2735" s="228" t="s">
        <v>3446</v>
      </c>
      <c r="B2735" s="228">
        <v>292</v>
      </c>
      <c r="C2735" s="228">
        <v>4.43</v>
      </c>
      <c r="D2735" s="228">
        <v>336</v>
      </c>
      <c r="E2735" s="228">
        <v>4.62</v>
      </c>
      <c r="F2735" s="228">
        <v>44</v>
      </c>
      <c r="G2735" s="228">
        <v>0.19000000000000039</v>
      </c>
    </row>
    <row r="2736" spans="1:7">
      <c r="A2736" s="228" t="s">
        <v>3447</v>
      </c>
      <c r="B2736" s="228">
        <v>455.5</v>
      </c>
      <c r="C2736" s="228">
        <v>6.5511960000000018</v>
      </c>
      <c r="D2736" s="228">
        <v>480</v>
      </c>
      <c r="E2736" s="228">
        <v>6.48</v>
      </c>
      <c r="F2736" s="228">
        <v>24.5</v>
      </c>
      <c r="G2736" s="228">
        <v>-7.1196000000001369E-2</v>
      </c>
    </row>
    <row r="2737" spans="1:7">
      <c r="A2737" s="228" t="s">
        <v>3448</v>
      </c>
      <c r="B2737" s="228">
        <v>411</v>
      </c>
      <c r="C2737" s="228">
        <v>6.6360000000000001</v>
      </c>
      <c r="D2737" s="228">
        <v>480</v>
      </c>
      <c r="E2737" s="228">
        <v>6.48</v>
      </c>
      <c r="F2737" s="228">
        <v>69</v>
      </c>
      <c r="G2737" s="228">
        <v>-0.15599999999999969</v>
      </c>
    </row>
    <row r="2738" spans="1:7">
      <c r="A2738" s="228" t="s">
        <v>3449</v>
      </c>
      <c r="B2738" s="228">
        <v>176.7</v>
      </c>
      <c r="C2738" s="228">
        <v>3.05</v>
      </c>
      <c r="D2738" s="228">
        <v>336</v>
      </c>
      <c r="E2738" s="228">
        <v>4.62</v>
      </c>
      <c r="F2738" s="228">
        <v>159.30000000000001</v>
      </c>
      <c r="G2738" s="228">
        <v>1.5700000000000003</v>
      </c>
    </row>
    <row r="2739" spans="1:7">
      <c r="A2739" s="228" t="s">
        <v>3450</v>
      </c>
      <c r="B2739" s="228">
        <v>147.30000000000001</v>
      </c>
      <c r="C2739" s="228">
        <v>2.34</v>
      </c>
      <c r="D2739" s="228">
        <v>180</v>
      </c>
      <c r="E2739" s="228">
        <v>2.1</v>
      </c>
      <c r="F2739" s="228">
        <v>32.699999999999989</v>
      </c>
      <c r="G2739" s="228">
        <v>-0.23999999999999977</v>
      </c>
    </row>
    <row r="2740" spans="1:7">
      <c r="A2740" s="228" t="s">
        <v>3451</v>
      </c>
      <c r="B2740" s="228">
        <v>415.5</v>
      </c>
      <c r="C2740" s="228">
        <v>6.3960000000000008</v>
      </c>
      <c r="D2740" s="228">
        <v>336</v>
      </c>
      <c r="E2740" s="228">
        <v>4.62</v>
      </c>
      <c r="F2740" s="228">
        <v>-79.5</v>
      </c>
      <c r="G2740" s="228">
        <v>-1.7760000000000007</v>
      </c>
    </row>
    <row r="2741" spans="1:7">
      <c r="A2741" s="228" t="s">
        <v>3452</v>
      </c>
      <c r="B2741" s="228">
        <v>344.1</v>
      </c>
      <c r="C2741" s="228">
        <v>5.1139999999999999</v>
      </c>
      <c r="D2741" s="228">
        <v>324</v>
      </c>
      <c r="E2741" s="228">
        <v>3.96</v>
      </c>
      <c r="F2741" s="228">
        <v>-20.100000000000023</v>
      </c>
      <c r="G2741" s="228">
        <v>-1.1539999999999999</v>
      </c>
    </row>
    <row r="2742" spans="1:7">
      <c r="A2742" s="228" t="s">
        <v>3453</v>
      </c>
      <c r="B2742" s="228">
        <v>285.5</v>
      </c>
      <c r="C2742" s="228">
        <v>4.3</v>
      </c>
      <c r="D2742" s="228">
        <v>324</v>
      </c>
      <c r="E2742" s="228">
        <v>3.96</v>
      </c>
      <c r="F2742" s="228">
        <v>38.5</v>
      </c>
      <c r="G2742" s="228">
        <v>-0.33999999999999986</v>
      </c>
    </row>
    <row r="2743" spans="1:7">
      <c r="A2743" s="228" t="s">
        <v>3454</v>
      </c>
      <c r="B2743" s="228">
        <v>314.8</v>
      </c>
      <c r="C2743" s="228">
        <v>4.7320000000000011</v>
      </c>
      <c r="D2743" s="228">
        <v>336</v>
      </c>
      <c r="E2743" s="228">
        <v>4.62</v>
      </c>
      <c r="F2743" s="228">
        <v>21.199999999999989</v>
      </c>
      <c r="G2743" s="228">
        <v>-0.11200000000000099</v>
      </c>
    </row>
    <row r="2744" spans="1:7">
      <c r="A2744" s="228" t="s">
        <v>3455</v>
      </c>
      <c r="B2744" s="228">
        <v>257.5</v>
      </c>
      <c r="C2744" s="228">
        <v>3.7099999999999995</v>
      </c>
      <c r="D2744" s="228">
        <v>480</v>
      </c>
      <c r="E2744" s="228">
        <v>6.48</v>
      </c>
      <c r="F2744" s="228">
        <v>222.5</v>
      </c>
      <c r="G2744" s="228">
        <v>2.7700000000000009</v>
      </c>
    </row>
    <row r="2745" spans="1:7">
      <c r="A2745" s="228" t="s">
        <v>3456</v>
      </c>
      <c r="B2745" s="228">
        <v>166</v>
      </c>
      <c r="C2745" s="228">
        <v>1.3534999999999999</v>
      </c>
      <c r="D2745" s="228">
        <v>180</v>
      </c>
      <c r="E2745" s="228">
        <v>2.1</v>
      </c>
      <c r="F2745" s="228">
        <v>14</v>
      </c>
      <c r="G2745" s="228">
        <v>0.74650000000000016</v>
      </c>
    </row>
    <row r="2746" spans="1:7">
      <c r="A2746" s="228" t="s">
        <v>3457</v>
      </c>
      <c r="B2746" s="228">
        <v>254.9</v>
      </c>
      <c r="C2746" s="228">
        <v>4.3368000000000002</v>
      </c>
      <c r="D2746" s="228">
        <v>324</v>
      </c>
      <c r="E2746" s="228">
        <v>3.96</v>
      </c>
      <c r="F2746" s="228">
        <v>69.099999999999994</v>
      </c>
      <c r="G2746" s="228">
        <v>-0.37680000000000025</v>
      </c>
    </row>
    <row r="2747" spans="1:7">
      <c r="A2747" s="228" t="s">
        <v>3458</v>
      </c>
      <c r="B2747" s="228">
        <v>132</v>
      </c>
      <c r="C2747" s="228">
        <v>1.83</v>
      </c>
      <c r="D2747" s="228">
        <v>180</v>
      </c>
      <c r="E2747" s="228">
        <v>2.1</v>
      </c>
      <c r="F2747" s="228">
        <v>48</v>
      </c>
      <c r="G2747" s="228">
        <v>0.27</v>
      </c>
    </row>
    <row r="2748" spans="1:7">
      <c r="A2748" s="228" t="s">
        <v>3459</v>
      </c>
      <c r="B2748" s="228">
        <v>107.3</v>
      </c>
      <c r="C2748" s="228">
        <v>1.8519999999999999</v>
      </c>
      <c r="D2748" s="228">
        <v>180</v>
      </c>
      <c r="E2748" s="228">
        <v>2.1</v>
      </c>
      <c r="F2748" s="228">
        <v>72.7</v>
      </c>
      <c r="G2748" s="228">
        <v>0.24800000000000022</v>
      </c>
    </row>
    <row r="2749" spans="1:7">
      <c r="A2749" s="228" t="s">
        <v>3460</v>
      </c>
      <c r="B2749" s="228">
        <v>255.8</v>
      </c>
      <c r="C2749" s="228">
        <v>4.1019999999999994</v>
      </c>
      <c r="D2749" s="228">
        <v>336</v>
      </c>
      <c r="E2749" s="228">
        <v>4.62</v>
      </c>
      <c r="F2749" s="228">
        <v>80.199999999999989</v>
      </c>
      <c r="G2749" s="228">
        <v>0.51800000000000068</v>
      </c>
    </row>
    <row r="2750" spans="1:7">
      <c r="A2750" s="228" t="s">
        <v>3461</v>
      </c>
      <c r="B2750" s="228">
        <v>507.1</v>
      </c>
      <c r="C2750" s="228">
        <v>7.5544099999999998</v>
      </c>
      <c r="D2750" s="228">
        <v>336</v>
      </c>
      <c r="E2750" s="228">
        <v>4.62</v>
      </c>
      <c r="F2750" s="228">
        <v>-171.10000000000002</v>
      </c>
      <c r="G2750" s="228">
        <v>-2.9344099999999997</v>
      </c>
    </row>
    <row r="2751" spans="1:7">
      <c r="A2751" s="228" t="s">
        <v>3462</v>
      </c>
      <c r="B2751" s="228">
        <v>417.7</v>
      </c>
      <c r="C2751" s="228">
        <v>6.3760000000000003</v>
      </c>
      <c r="D2751" s="228">
        <v>336</v>
      </c>
      <c r="E2751" s="228">
        <v>4.62</v>
      </c>
      <c r="F2751" s="228">
        <v>-81.699999999999989</v>
      </c>
      <c r="G2751" s="228">
        <v>-1.7560000000000002</v>
      </c>
    </row>
    <row r="2752" spans="1:7">
      <c r="A2752" s="228" t="s">
        <v>3463</v>
      </c>
      <c r="B2752" s="228">
        <v>212.5</v>
      </c>
      <c r="C2752" s="228">
        <v>3.44</v>
      </c>
      <c r="D2752" s="228">
        <v>324</v>
      </c>
      <c r="E2752" s="228">
        <v>3.96</v>
      </c>
      <c r="F2752" s="228">
        <v>111.5</v>
      </c>
      <c r="G2752" s="228">
        <v>0.52</v>
      </c>
    </row>
    <row r="2753" spans="1:7">
      <c r="A2753" s="228" t="s">
        <v>3464</v>
      </c>
      <c r="B2753" s="228">
        <v>269.3</v>
      </c>
      <c r="C2753" s="228">
        <v>3.4495879999999999</v>
      </c>
      <c r="D2753" s="228">
        <v>324</v>
      </c>
      <c r="E2753" s="228">
        <v>3.96</v>
      </c>
      <c r="F2753" s="228">
        <v>54.699999999999989</v>
      </c>
      <c r="G2753" s="228">
        <v>0.51041200000000009</v>
      </c>
    </row>
    <row r="2754" spans="1:7">
      <c r="A2754" s="228" t="s">
        <v>3465</v>
      </c>
      <c r="B2754" s="228">
        <v>258.39999999999998</v>
      </c>
      <c r="C2754" s="228">
        <v>4.2320000000000002</v>
      </c>
      <c r="D2754" s="228">
        <v>336</v>
      </c>
      <c r="E2754" s="228">
        <v>4.62</v>
      </c>
      <c r="F2754" s="228">
        <v>77.600000000000023</v>
      </c>
      <c r="G2754" s="228">
        <v>0.3879999999999999</v>
      </c>
    </row>
    <row r="2755" spans="1:7">
      <c r="A2755" s="228" t="s">
        <v>3466</v>
      </c>
      <c r="B2755" s="228">
        <v>240.1</v>
      </c>
      <c r="C2755" s="228">
        <v>4.0200000000000005</v>
      </c>
      <c r="D2755" s="228">
        <v>324</v>
      </c>
      <c r="E2755" s="228">
        <v>3.96</v>
      </c>
      <c r="F2755" s="228">
        <v>83.9</v>
      </c>
      <c r="G2755" s="228">
        <v>-6.0000000000000497E-2</v>
      </c>
    </row>
    <row r="2756" spans="1:7">
      <c r="A2756" s="228" t="s">
        <v>3467</v>
      </c>
      <c r="B2756" s="228">
        <v>306.39999999999998</v>
      </c>
      <c r="C2756" s="228">
        <v>4.9920000000000009</v>
      </c>
      <c r="D2756" s="228">
        <v>336</v>
      </c>
      <c r="E2756" s="228">
        <v>4.62</v>
      </c>
      <c r="F2756" s="228">
        <v>29.600000000000023</v>
      </c>
      <c r="G2756" s="228">
        <v>-0.37200000000000077</v>
      </c>
    </row>
    <row r="2757" spans="1:7">
      <c r="A2757" s="228" t="s">
        <v>3468</v>
      </c>
      <c r="B2757" s="228">
        <v>408</v>
      </c>
      <c r="C2757" s="228">
        <v>6.3716150000000011</v>
      </c>
      <c r="D2757" s="228">
        <v>324</v>
      </c>
      <c r="E2757" s="228">
        <v>3.96</v>
      </c>
      <c r="F2757" s="228">
        <v>-84</v>
      </c>
      <c r="G2757" s="228">
        <v>-2.4116150000000012</v>
      </c>
    </row>
    <row r="2758" spans="1:7">
      <c r="A2758" s="228" t="s">
        <v>3469</v>
      </c>
      <c r="B2758" s="228">
        <v>446.4</v>
      </c>
      <c r="C2758" s="228">
        <v>6.6740000000000004</v>
      </c>
      <c r="D2758" s="228">
        <v>480</v>
      </c>
      <c r="E2758" s="228">
        <v>6.48</v>
      </c>
      <c r="F2758" s="228">
        <v>33.600000000000023</v>
      </c>
      <c r="G2758" s="228">
        <v>-0.19399999999999995</v>
      </c>
    </row>
    <row r="2759" spans="1:7">
      <c r="A2759" s="228" t="s">
        <v>3470</v>
      </c>
      <c r="B2759" s="228">
        <v>468.2</v>
      </c>
      <c r="C2759" s="228">
        <v>7.1540000000000008</v>
      </c>
      <c r="D2759" s="228">
        <v>480</v>
      </c>
      <c r="E2759" s="228">
        <v>6.48</v>
      </c>
      <c r="F2759" s="228">
        <v>11.800000000000011</v>
      </c>
      <c r="G2759" s="228">
        <v>-0.67400000000000038</v>
      </c>
    </row>
    <row r="2760" spans="1:7">
      <c r="A2760" s="228" t="s">
        <v>3471</v>
      </c>
      <c r="B2760" s="228">
        <v>322.8</v>
      </c>
      <c r="C2760" s="228">
        <v>5.54</v>
      </c>
      <c r="D2760" s="228">
        <v>480</v>
      </c>
      <c r="E2760" s="228">
        <v>6.48</v>
      </c>
      <c r="F2760" s="228">
        <v>157.19999999999999</v>
      </c>
      <c r="G2760" s="228">
        <v>0.94000000000000039</v>
      </c>
    </row>
    <row r="2761" spans="1:7">
      <c r="A2761" s="228" t="s">
        <v>3472</v>
      </c>
      <c r="B2761" s="228">
        <v>427.4</v>
      </c>
      <c r="C2761" s="228">
        <v>6.9065599999999998</v>
      </c>
      <c r="D2761" s="228">
        <v>480</v>
      </c>
      <c r="E2761" s="228">
        <v>6.48</v>
      </c>
      <c r="F2761" s="228">
        <v>52.600000000000023</v>
      </c>
      <c r="G2761" s="228">
        <v>-0.42655999999999938</v>
      </c>
    </row>
    <row r="2762" spans="1:7">
      <c r="A2762" s="228" t="s">
        <v>3473</v>
      </c>
      <c r="B2762" s="228">
        <v>643.5</v>
      </c>
      <c r="C2762" s="228">
        <v>9.6720000000000006</v>
      </c>
      <c r="D2762" s="228">
        <v>480</v>
      </c>
      <c r="E2762" s="228">
        <v>6.48</v>
      </c>
      <c r="F2762" s="228">
        <v>-163.5</v>
      </c>
      <c r="G2762" s="228">
        <v>-3.1920000000000002</v>
      </c>
    </row>
    <row r="2763" spans="1:7">
      <c r="A2763" s="228" t="s">
        <v>3474</v>
      </c>
      <c r="B2763" s="228">
        <v>211</v>
      </c>
      <c r="C2763" s="228">
        <v>3.0200000000000005</v>
      </c>
      <c r="D2763" s="228">
        <v>336</v>
      </c>
      <c r="E2763" s="228">
        <v>4.62</v>
      </c>
      <c r="F2763" s="228">
        <v>125</v>
      </c>
      <c r="G2763" s="228">
        <v>1.5999999999999996</v>
      </c>
    </row>
    <row r="2764" spans="1:7">
      <c r="A2764" s="228" t="s">
        <v>3475</v>
      </c>
      <c r="B2764" s="228">
        <v>176</v>
      </c>
      <c r="C2764" s="228">
        <v>2.5</v>
      </c>
      <c r="D2764" s="228">
        <v>324</v>
      </c>
      <c r="E2764" s="228">
        <v>3.96</v>
      </c>
      <c r="F2764" s="228">
        <v>148</v>
      </c>
      <c r="G2764" s="228">
        <v>1.46</v>
      </c>
    </row>
    <row r="2765" spans="1:7">
      <c r="A2765" s="228" t="s">
        <v>3476</v>
      </c>
      <c r="B2765" s="228">
        <v>382</v>
      </c>
      <c r="C2765" s="228">
        <v>6.2900000000000009</v>
      </c>
      <c r="D2765" s="228">
        <v>336</v>
      </c>
      <c r="E2765" s="228">
        <v>4.62</v>
      </c>
      <c r="F2765" s="228">
        <v>-46</v>
      </c>
      <c r="G2765" s="228">
        <v>-1.6700000000000008</v>
      </c>
    </row>
    <row r="2766" spans="1:7">
      <c r="A2766" s="228" t="s">
        <v>3477</v>
      </c>
      <c r="B2766" s="228">
        <v>94</v>
      </c>
      <c r="C2766" s="228">
        <v>1.25</v>
      </c>
      <c r="D2766" s="228">
        <v>120</v>
      </c>
      <c r="E2766" s="228">
        <v>1.4</v>
      </c>
      <c r="F2766" s="228">
        <v>26</v>
      </c>
      <c r="G2766" s="228">
        <v>0.14999999999999991</v>
      </c>
    </row>
    <row r="2767" spans="1:7">
      <c r="A2767" s="228" t="s">
        <v>3478</v>
      </c>
      <c r="B2767" s="228">
        <v>263.2</v>
      </c>
      <c r="C2767" s="228">
        <v>4.4672049999999999</v>
      </c>
      <c r="D2767" s="228">
        <v>480</v>
      </c>
      <c r="E2767" s="228">
        <v>6.48</v>
      </c>
      <c r="F2767" s="228">
        <v>216.8</v>
      </c>
      <c r="G2767" s="228">
        <v>2.0127950000000006</v>
      </c>
    </row>
    <row r="2768" spans="1:7">
      <c r="A2768" s="228" t="s">
        <v>3479</v>
      </c>
      <c r="B2768" s="228">
        <v>198.8</v>
      </c>
      <c r="C2768" s="228">
        <v>2.5163019999999996</v>
      </c>
      <c r="D2768" s="228">
        <v>324</v>
      </c>
      <c r="E2768" s="228">
        <v>3.96</v>
      </c>
      <c r="F2768" s="228">
        <v>125.19999999999999</v>
      </c>
      <c r="G2768" s="228">
        <v>1.4436980000000004</v>
      </c>
    </row>
    <row r="2769" spans="1:7">
      <c r="A2769" s="228" t="s">
        <v>3480</v>
      </c>
      <c r="B2769" s="228">
        <v>191.7</v>
      </c>
      <c r="C2769" s="228">
        <v>2.73</v>
      </c>
      <c r="D2769" s="228">
        <v>180</v>
      </c>
      <c r="E2769" s="228">
        <v>2.1</v>
      </c>
      <c r="F2769" s="228">
        <v>-11.699999999999989</v>
      </c>
      <c r="G2769" s="228">
        <v>-0.62999999999999989</v>
      </c>
    </row>
    <row r="2770" spans="1:7">
      <c r="A2770" s="228" t="s">
        <v>3481</v>
      </c>
      <c r="B2770" s="228">
        <v>166.5</v>
      </c>
      <c r="C2770" s="228">
        <v>2.9399999999999995</v>
      </c>
      <c r="D2770" s="228">
        <v>324</v>
      </c>
      <c r="E2770" s="228">
        <v>3.96</v>
      </c>
      <c r="F2770" s="228">
        <v>157.5</v>
      </c>
      <c r="G2770" s="228">
        <v>1.0200000000000005</v>
      </c>
    </row>
    <row r="2771" spans="1:7">
      <c r="A2771" s="228" t="s">
        <v>3482</v>
      </c>
      <c r="B2771" s="228">
        <v>255.6</v>
      </c>
      <c r="C2771" s="228">
        <v>4.7920000000000007</v>
      </c>
      <c r="D2771" s="228">
        <v>336</v>
      </c>
      <c r="E2771" s="228">
        <v>4.62</v>
      </c>
      <c r="F2771" s="228">
        <v>80.400000000000006</v>
      </c>
      <c r="G2771" s="228">
        <v>-0.1720000000000006</v>
      </c>
    </row>
    <row r="2772" spans="1:7">
      <c r="A2772" s="228" t="s">
        <v>3483</v>
      </c>
      <c r="B2772" s="228">
        <v>137.69999999999999</v>
      </c>
      <c r="C2772" s="228">
        <v>1.98</v>
      </c>
      <c r="D2772" s="228">
        <v>180</v>
      </c>
      <c r="E2772" s="228">
        <v>2.1</v>
      </c>
      <c r="F2772" s="228">
        <v>42.300000000000011</v>
      </c>
      <c r="G2772" s="228">
        <v>0.12000000000000011</v>
      </c>
    </row>
    <row r="2773" spans="1:7">
      <c r="A2773" s="228" t="s">
        <v>3484</v>
      </c>
      <c r="B2773" s="228">
        <v>152</v>
      </c>
      <c r="C2773" s="228">
        <v>2.13</v>
      </c>
      <c r="D2773" s="228">
        <v>180</v>
      </c>
      <c r="E2773" s="228">
        <v>2.1</v>
      </c>
      <c r="F2773" s="228">
        <v>28</v>
      </c>
      <c r="G2773" s="228">
        <v>-2.9999999999999805E-2</v>
      </c>
    </row>
    <row r="2774" spans="1:7">
      <c r="A2774" s="228" t="s">
        <v>3485</v>
      </c>
      <c r="B2774" s="228">
        <v>316.8</v>
      </c>
      <c r="C2774" s="228">
        <v>5.1300000000000017</v>
      </c>
      <c r="D2774" s="228">
        <v>324</v>
      </c>
      <c r="E2774" s="228">
        <v>3.96</v>
      </c>
      <c r="F2774" s="228">
        <v>7.1999999999999886</v>
      </c>
      <c r="G2774" s="228">
        <v>-1.1700000000000017</v>
      </c>
    </row>
    <row r="2775" spans="1:7">
      <c r="A2775" s="228" t="s">
        <v>3486</v>
      </c>
      <c r="B2775" s="228">
        <v>448</v>
      </c>
      <c r="C2775" s="228">
        <v>6.5072800000000015</v>
      </c>
      <c r="D2775" s="228">
        <v>480</v>
      </c>
      <c r="E2775" s="228">
        <v>6.48</v>
      </c>
      <c r="F2775" s="228">
        <v>32</v>
      </c>
      <c r="G2775" s="228">
        <v>-2.7280000000001081E-2</v>
      </c>
    </row>
    <row r="2776" spans="1:7">
      <c r="A2776" s="228" t="s">
        <v>3487</v>
      </c>
      <c r="B2776" s="228">
        <v>202.5</v>
      </c>
      <c r="C2776" s="228">
        <v>2.8199999999999994</v>
      </c>
      <c r="D2776" s="228">
        <v>324</v>
      </c>
      <c r="E2776" s="228">
        <v>3.96</v>
      </c>
      <c r="F2776" s="228">
        <v>121.5</v>
      </c>
      <c r="G2776" s="228">
        <v>1.1400000000000006</v>
      </c>
    </row>
    <row r="2777" spans="1:7">
      <c r="A2777" s="228" t="s">
        <v>3488</v>
      </c>
      <c r="B2777" s="228">
        <v>110.4</v>
      </c>
      <c r="C2777" s="228">
        <v>1.6199999999999999</v>
      </c>
      <c r="D2777" s="228">
        <v>180</v>
      </c>
      <c r="E2777" s="228">
        <v>2.1</v>
      </c>
      <c r="F2777" s="228">
        <v>69.599999999999994</v>
      </c>
      <c r="G2777" s="228">
        <v>0.4800000000000002</v>
      </c>
    </row>
    <row r="2778" spans="1:7">
      <c r="A2778" s="228" t="s">
        <v>3489</v>
      </c>
      <c r="B2778" s="228">
        <v>206.3</v>
      </c>
      <c r="C2778" s="228">
        <v>3.4319999999999999</v>
      </c>
      <c r="D2778" s="228">
        <v>336</v>
      </c>
      <c r="E2778" s="228">
        <v>4.62</v>
      </c>
      <c r="F2778" s="228">
        <v>129.69999999999999</v>
      </c>
      <c r="G2778" s="228">
        <v>1.1880000000000002</v>
      </c>
    </row>
    <row r="2779" spans="1:7">
      <c r="A2779" s="228" t="s">
        <v>3490</v>
      </c>
      <c r="B2779" s="228">
        <v>432.5</v>
      </c>
      <c r="C2779" s="228">
        <v>6.8520000000000003</v>
      </c>
      <c r="D2779" s="228">
        <v>480</v>
      </c>
      <c r="E2779" s="228">
        <v>6.48</v>
      </c>
      <c r="F2779" s="228">
        <v>47.5</v>
      </c>
      <c r="G2779" s="228">
        <v>-0.37199999999999989</v>
      </c>
    </row>
    <row r="2780" spans="1:7">
      <c r="A2780" s="228" t="s">
        <v>3491</v>
      </c>
      <c r="B2780" s="228">
        <v>90</v>
      </c>
      <c r="C2780" s="228">
        <v>0.72</v>
      </c>
      <c r="D2780" s="228">
        <v>180</v>
      </c>
      <c r="E2780" s="228">
        <v>2.1</v>
      </c>
      <c r="F2780" s="228">
        <v>90</v>
      </c>
      <c r="G2780" s="228">
        <v>1.3800000000000001</v>
      </c>
    </row>
    <row r="2781" spans="1:7">
      <c r="A2781" s="228" t="s">
        <v>3492</v>
      </c>
      <c r="B2781" s="228">
        <v>120</v>
      </c>
      <c r="C2781" s="228">
        <v>0.96</v>
      </c>
      <c r="D2781" s="228">
        <v>180</v>
      </c>
      <c r="E2781" s="228">
        <v>2.1</v>
      </c>
      <c r="F2781" s="228">
        <v>60</v>
      </c>
      <c r="G2781" s="228">
        <v>1.1400000000000001</v>
      </c>
    </row>
    <row r="2782" spans="1:7">
      <c r="A2782" s="228" t="s">
        <v>3493</v>
      </c>
      <c r="B2782" s="228">
        <v>58</v>
      </c>
      <c r="C2782" s="228">
        <v>0.41000000000000003</v>
      </c>
      <c r="D2782" s="228">
        <v>320</v>
      </c>
      <c r="E2782" s="228">
        <v>4.32</v>
      </c>
      <c r="F2782" s="228">
        <v>262</v>
      </c>
      <c r="G2782" s="228">
        <v>3.91</v>
      </c>
    </row>
    <row r="2783" spans="1:7">
      <c r="A2783" s="228" t="s">
        <v>3494</v>
      </c>
      <c r="B2783" s="228">
        <v>45</v>
      </c>
      <c r="C2783" s="228">
        <v>0.36</v>
      </c>
      <c r="D2783" s="228">
        <v>180</v>
      </c>
      <c r="E2783" s="228">
        <v>2.1</v>
      </c>
      <c r="F2783" s="228">
        <v>135</v>
      </c>
      <c r="G2783" s="228">
        <v>1.7400000000000002</v>
      </c>
    </row>
    <row r="2784" spans="1:7">
      <c r="A2784" s="165" t="s">
        <v>3495</v>
      </c>
      <c r="B2784" s="165">
        <v>30</v>
      </c>
      <c r="C2784" s="165">
        <v>0.24</v>
      </c>
      <c r="D2784" s="165">
        <v>41</v>
      </c>
      <c r="E2784" s="165">
        <v>0.25</v>
      </c>
      <c r="F2784" s="165">
        <v>11</v>
      </c>
      <c r="G2784" s="165">
        <v>1.0000000000000009E-2</v>
      </c>
    </row>
    <row r="2785" spans="1:7">
      <c r="A2785" s="247" t="s">
        <v>3496</v>
      </c>
      <c r="B2785" s="247">
        <v>54</v>
      </c>
      <c r="C2785" s="247">
        <v>0.44999999999999996</v>
      </c>
      <c r="D2785" s="247">
        <v>336</v>
      </c>
      <c r="E2785" s="247">
        <v>4.62</v>
      </c>
      <c r="F2785" s="247">
        <v>282</v>
      </c>
      <c r="G2785" s="247">
        <v>4.17</v>
      </c>
    </row>
    <row r="2786" spans="1:7">
      <c r="A2786" s="165" t="s">
        <v>3497</v>
      </c>
      <c r="B2786" s="165">
        <v>51</v>
      </c>
      <c r="C2786" s="165">
        <v>0.36</v>
      </c>
      <c r="D2786" s="165">
        <v>336</v>
      </c>
      <c r="E2786" s="165">
        <v>4.62</v>
      </c>
      <c r="F2786" s="165">
        <v>285</v>
      </c>
      <c r="G2786" s="165">
        <v>4.26</v>
      </c>
    </row>
    <row r="2787" spans="1:7">
      <c r="A2787" s="165" t="s">
        <v>3498</v>
      </c>
      <c r="B2787" s="165">
        <v>132</v>
      </c>
      <c r="C2787" s="165">
        <v>1.8215549999999996</v>
      </c>
      <c r="D2787" s="165">
        <v>180</v>
      </c>
      <c r="E2787" s="165">
        <v>2.1</v>
      </c>
      <c r="F2787" s="165">
        <v>48</v>
      </c>
      <c r="G2787" s="165">
        <v>0.2784450000000005</v>
      </c>
    </row>
    <row r="2788" spans="1:7">
      <c r="A2788" s="165" t="s">
        <v>3499</v>
      </c>
      <c r="B2788" s="165">
        <v>360.5</v>
      </c>
      <c r="C2788" s="165">
        <v>5.0020000000000016</v>
      </c>
      <c r="D2788" s="165">
        <v>432</v>
      </c>
      <c r="E2788" s="165">
        <v>5.28</v>
      </c>
      <c r="F2788" s="165">
        <v>71.5</v>
      </c>
      <c r="G2788" s="165">
        <v>0.27799999999999869</v>
      </c>
    </row>
    <row r="2789" spans="1:7">
      <c r="A2789" s="165" t="s">
        <v>3500</v>
      </c>
      <c r="B2789" s="165">
        <v>163.5</v>
      </c>
      <c r="C2789" s="165">
        <v>1.5646800000000001</v>
      </c>
      <c r="D2789" s="165">
        <v>324</v>
      </c>
      <c r="E2789" s="165">
        <v>3.96</v>
      </c>
      <c r="F2789" s="165">
        <v>160.5</v>
      </c>
      <c r="G2789" s="165">
        <v>2.3953199999999999</v>
      </c>
    </row>
    <row r="2790" spans="1:7">
      <c r="A2790" s="165" t="s">
        <v>3501</v>
      </c>
      <c r="B2790" s="165">
        <v>462.5</v>
      </c>
      <c r="C2790" s="165">
        <v>6.3720000000000008</v>
      </c>
      <c r="D2790" s="165">
        <v>640</v>
      </c>
      <c r="E2790" s="165">
        <v>8.64</v>
      </c>
      <c r="F2790" s="165">
        <v>177.5</v>
      </c>
      <c r="G2790" s="165">
        <v>2.2679999999999998</v>
      </c>
    </row>
    <row r="2791" spans="1:7">
      <c r="A2791" s="165" t="s">
        <v>3502</v>
      </c>
      <c r="B2791" s="165">
        <v>396</v>
      </c>
      <c r="C2791" s="165">
        <v>6.1</v>
      </c>
      <c r="D2791" s="165">
        <v>360</v>
      </c>
      <c r="E2791" s="165">
        <v>4.2</v>
      </c>
      <c r="F2791" s="165">
        <v>-36</v>
      </c>
      <c r="G2791" s="165">
        <v>-1.8999999999999995</v>
      </c>
    </row>
    <row r="2792" spans="1:7">
      <c r="A2792" s="165" t="s">
        <v>3503</v>
      </c>
      <c r="B2792" s="165">
        <v>412</v>
      </c>
      <c r="C2792" s="165">
        <v>6.6740000000000013</v>
      </c>
      <c r="D2792" s="165">
        <v>560</v>
      </c>
      <c r="E2792" s="165">
        <v>7.6999999999999993</v>
      </c>
      <c r="F2792" s="165">
        <v>148</v>
      </c>
      <c r="G2792" s="165">
        <v>1.025999999999998</v>
      </c>
    </row>
    <row r="2793" spans="1:7">
      <c r="A2793" s="165" t="s">
        <v>3504</v>
      </c>
      <c r="B2793" s="165">
        <v>421</v>
      </c>
      <c r="C2793" s="165">
        <v>5.9400000000000013</v>
      </c>
      <c r="D2793" s="165">
        <v>480</v>
      </c>
      <c r="E2793" s="165">
        <v>6.48</v>
      </c>
      <c r="F2793" s="165">
        <v>59</v>
      </c>
      <c r="G2793" s="165">
        <v>0.53999999999999915</v>
      </c>
    </row>
    <row r="2794" spans="1:7">
      <c r="A2794" s="165" t="s">
        <v>3505</v>
      </c>
      <c r="B2794" s="165">
        <v>135</v>
      </c>
      <c r="C2794" s="165">
        <v>2.0099999999999998</v>
      </c>
      <c r="D2794" s="165">
        <v>180</v>
      </c>
      <c r="E2794" s="165">
        <v>2.1</v>
      </c>
      <c r="F2794" s="165">
        <v>45</v>
      </c>
      <c r="G2794" s="165">
        <v>9.0000000000000302E-2</v>
      </c>
    </row>
    <row r="2795" spans="1:7">
      <c r="A2795" s="165" t="s">
        <v>3506</v>
      </c>
      <c r="B2795" s="165">
        <v>491.1</v>
      </c>
      <c r="C2795" s="165">
        <v>7.3145600000000011</v>
      </c>
      <c r="D2795" s="165">
        <v>640</v>
      </c>
      <c r="E2795" s="165">
        <v>8.64</v>
      </c>
      <c r="F2795" s="165">
        <v>148.89999999999998</v>
      </c>
      <c r="G2795" s="165">
        <v>1.3254399999999995</v>
      </c>
    </row>
    <row r="2796" spans="1:7">
      <c r="A2796" s="165" t="s">
        <v>3507</v>
      </c>
      <c r="B2796" s="165">
        <v>487</v>
      </c>
      <c r="C2796" s="165">
        <v>6.64</v>
      </c>
      <c r="D2796" s="165">
        <v>324</v>
      </c>
      <c r="E2796" s="165">
        <v>3.96</v>
      </c>
      <c r="F2796" s="165">
        <v>-163</v>
      </c>
      <c r="G2796" s="165">
        <v>-2.6799999999999997</v>
      </c>
    </row>
    <row r="2797" spans="1:7">
      <c r="A2797" s="165" t="s">
        <v>3508</v>
      </c>
      <c r="B2797" s="165">
        <v>428</v>
      </c>
      <c r="C2797" s="165">
        <v>6.0600000000000014</v>
      </c>
      <c r="D2797" s="165">
        <v>324</v>
      </c>
      <c r="E2797" s="165">
        <v>3.96</v>
      </c>
      <c r="F2797" s="165">
        <v>-104</v>
      </c>
      <c r="G2797" s="165">
        <v>-2.1000000000000014</v>
      </c>
    </row>
    <row r="2798" spans="1:7">
      <c r="A2798" s="165" t="s">
        <v>3509</v>
      </c>
      <c r="B2798" s="165">
        <v>405</v>
      </c>
      <c r="C2798" s="165">
        <v>5.9200000000000008</v>
      </c>
      <c r="D2798" s="165">
        <v>324</v>
      </c>
      <c r="E2798" s="165">
        <v>3.96</v>
      </c>
      <c r="F2798" s="165">
        <v>-81</v>
      </c>
      <c r="G2798" s="165">
        <v>-1.9600000000000009</v>
      </c>
    </row>
    <row r="2799" spans="1:7">
      <c r="A2799" s="165" t="s">
        <v>3510</v>
      </c>
      <c r="B2799" s="165">
        <v>367.5</v>
      </c>
      <c r="C2799" s="165">
        <v>5.0919999999999996</v>
      </c>
      <c r="D2799" s="165">
        <v>640</v>
      </c>
      <c r="E2799" s="165">
        <v>8.64</v>
      </c>
      <c r="F2799" s="165">
        <v>272.5</v>
      </c>
      <c r="G2799" s="165">
        <v>3.5480000000000009</v>
      </c>
    </row>
    <row r="2800" spans="1:7">
      <c r="A2800" s="165" t="s">
        <v>3511</v>
      </c>
      <c r="B2800" s="165">
        <v>391.5</v>
      </c>
      <c r="C2800" s="165">
        <v>5.8560000000000008</v>
      </c>
      <c r="D2800" s="165">
        <v>672</v>
      </c>
      <c r="E2800" s="165">
        <v>9.24</v>
      </c>
      <c r="F2800" s="165">
        <v>280.5</v>
      </c>
      <c r="G2800" s="165">
        <v>3.3839999999999995</v>
      </c>
    </row>
    <row r="2801" spans="1:7">
      <c r="A2801" s="165" t="s">
        <v>3512</v>
      </c>
      <c r="B2801" s="165">
        <v>343.5</v>
      </c>
      <c r="C2801" s="165">
        <v>5.862000000000001</v>
      </c>
      <c r="D2801" s="165">
        <v>324</v>
      </c>
      <c r="E2801" s="165">
        <v>3.96</v>
      </c>
      <c r="F2801" s="165">
        <v>-19.5</v>
      </c>
      <c r="G2801" s="165">
        <v>-1.902000000000001</v>
      </c>
    </row>
    <row r="2802" spans="1:7">
      <c r="A2802" s="165" t="s">
        <v>3513</v>
      </c>
      <c r="B2802" s="165">
        <v>495.8</v>
      </c>
      <c r="C2802" s="165">
        <v>7.3119999999999994</v>
      </c>
      <c r="D2802" s="165">
        <v>432</v>
      </c>
      <c r="E2802" s="165">
        <v>5.28</v>
      </c>
      <c r="F2802" s="165">
        <v>-63.800000000000011</v>
      </c>
      <c r="G2802" s="165">
        <v>-2.0319999999999991</v>
      </c>
    </row>
    <row r="2803" spans="1:7">
      <c r="A2803" s="165" t="s">
        <v>3514</v>
      </c>
      <c r="B2803" s="165">
        <v>289.5</v>
      </c>
      <c r="C2803" s="165">
        <v>3.5435510000000003</v>
      </c>
      <c r="D2803" s="165">
        <v>640</v>
      </c>
      <c r="E2803" s="165">
        <v>8.64</v>
      </c>
      <c r="F2803" s="165">
        <v>350.5</v>
      </c>
      <c r="G2803" s="165">
        <v>5.0964489999999998</v>
      </c>
    </row>
    <row r="2804" spans="1:7">
      <c r="A2804" s="165" t="s">
        <v>3515</v>
      </c>
      <c r="B2804" s="165">
        <v>441</v>
      </c>
      <c r="C2804" s="165">
        <v>6.1932799999999997</v>
      </c>
      <c r="D2804" s="165">
        <v>324</v>
      </c>
      <c r="E2804" s="165">
        <v>3.96</v>
      </c>
      <c r="F2804" s="165">
        <v>-117</v>
      </c>
      <c r="G2804" s="165">
        <v>-2.2332799999999997</v>
      </c>
    </row>
    <row r="2805" spans="1:7">
      <c r="A2805" s="165" t="s">
        <v>3516</v>
      </c>
      <c r="B2805" s="165">
        <v>344</v>
      </c>
      <c r="C2805" s="165">
        <v>6.0600000000000014</v>
      </c>
      <c r="D2805" s="165">
        <v>480</v>
      </c>
      <c r="E2805" s="165">
        <v>6.48</v>
      </c>
      <c r="F2805" s="165">
        <v>136</v>
      </c>
      <c r="G2805" s="165">
        <v>0.41999999999999904</v>
      </c>
    </row>
    <row r="2806" spans="1:7">
      <c r="A2806" s="165" t="s">
        <v>3517</v>
      </c>
      <c r="B2806" s="165">
        <v>361.9</v>
      </c>
      <c r="C2806" s="165">
        <v>5.370000000000001</v>
      </c>
      <c r="D2806" s="165">
        <v>480</v>
      </c>
      <c r="E2806" s="165">
        <v>6.48</v>
      </c>
      <c r="F2806" s="165">
        <v>118.10000000000002</v>
      </c>
      <c r="G2806" s="165">
        <v>1.1099999999999994</v>
      </c>
    </row>
    <row r="2807" spans="1:7">
      <c r="A2807" s="165" t="s">
        <v>3518</v>
      </c>
      <c r="B2807" s="165">
        <v>54</v>
      </c>
      <c r="C2807" s="165">
        <v>0.44999999999999996</v>
      </c>
      <c r="D2807" s="165">
        <v>336</v>
      </c>
      <c r="E2807" s="165">
        <v>4.62</v>
      </c>
      <c r="F2807" s="165">
        <v>282</v>
      </c>
      <c r="G2807" s="165">
        <v>4.17</v>
      </c>
    </row>
    <row r="2808" spans="1:7">
      <c r="A2808" s="165" t="s">
        <v>3519</v>
      </c>
      <c r="B2808" s="165">
        <v>491</v>
      </c>
      <c r="C2808" s="165">
        <v>8.2540000000000013</v>
      </c>
      <c r="D2808" s="165">
        <v>448</v>
      </c>
      <c r="E2808" s="165">
        <v>6.16</v>
      </c>
      <c r="F2808" s="165">
        <v>-43</v>
      </c>
      <c r="G2808" s="165">
        <v>-2.0940000000000012</v>
      </c>
    </row>
    <row r="2809" spans="1:7">
      <c r="A2809" s="165" t="s">
        <v>3520</v>
      </c>
      <c r="B2809" s="165">
        <v>191.7</v>
      </c>
      <c r="C2809" s="165">
        <v>2.73</v>
      </c>
      <c r="D2809" s="165">
        <v>180</v>
      </c>
      <c r="E2809" s="165">
        <v>2.1</v>
      </c>
      <c r="F2809" s="165">
        <v>-11.699999999999989</v>
      </c>
      <c r="G2809" s="165">
        <v>-0.62999999999999989</v>
      </c>
    </row>
    <row r="2810" spans="1:7">
      <c r="A2810" s="165" t="s">
        <v>3521</v>
      </c>
      <c r="B2810" s="165">
        <v>143.4</v>
      </c>
      <c r="C2810" s="165">
        <v>2.1</v>
      </c>
      <c r="D2810" s="165">
        <v>240</v>
      </c>
      <c r="E2810" s="165">
        <v>2.8</v>
      </c>
      <c r="F2810" s="165">
        <v>96.6</v>
      </c>
      <c r="G2810" s="165">
        <v>0.69999999999999973</v>
      </c>
    </row>
    <row r="2811" spans="1:7">
      <c r="A2811" s="165" t="s">
        <v>3522</v>
      </c>
      <c r="B2811" s="165">
        <v>309.8</v>
      </c>
      <c r="C2811" s="165">
        <v>4.8520000000000012</v>
      </c>
      <c r="D2811" s="165">
        <v>448</v>
      </c>
      <c r="E2811" s="165">
        <v>6.16</v>
      </c>
      <c r="F2811" s="165">
        <v>138.19999999999999</v>
      </c>
      <c r="G2811" s="165">
        <v>1.3079999999999989</v>
      </c>
    </row>
    <row r="2812" spans="1:7">
      <c r="A2812" s="165" t="s">
        <v>3523</v>
      </c>
      <c r="B2812" s="165">
        <v>410.2</v>
      </c>
      <c r="C2812" s="165">
        <v>7.92</v>
      </c>
      <c r="D2812" s="165">
        <v>448</v>
      </c>
      <c r="E2812" s="165">
        <v>6.16</v>
      </c>
      <c r="F2812" s="165">
        <v>37.800000000000011</v>
      </c>
      <c r="G2812" s="165">
        <v>-1.7599999999999998</v>
      </c>
    </row>
    <row r="2813" spans="1:7">
      <c r="A2813" s="165" t="s">
        <v>3524</v>
      </c>
      <c r="B2813" s="165">
        <v>331.8</v>
      </c>
      <c r="C2813" s="165">
        <v>5.2896799999999997</v>
      </c>
      <c r="D2813" s="165">
        <v>448</v>
      </c>
      <c r="E2813" s="165">
        <v>6.16</v>
      </c>
      <c r="F2813" s="165">
        <v>116.19999999999999</v>
      </c>
      <c r="G2813" s="165">
        <v>0.87032000000000043</v>
      </c>
    </row>
    <row r="2814" spans="1:7">
      <c r="A2814" s="165" t="s">
        <v>3525</v>
      </c>
      <c r="B2814" s="165">
        <v>429.6</v>
      </c>
      <c r="C2814" s="165">
        <v>6.1145440000000004</v>
      </c>
      <c r="D2814" s="165">
        <v>324</v>
      </c>
      <c r="E2814" s="165">
        <v>3.96</v>
      </c>
      <c r="F2814" s="165">
        <v>-105.60000000000002</v>
      </c>
      <c r="G2814" s="165">
        <v>-2.1545440000000005</v>
      </c>
    </row>
    <row r="2815" spans="1:7">
      <c r="A2815" s="165" t="s">
        <v>3526</v>
      </c>
      <c r="B2815" s="165">
        <v>135</v>
      </c>
      <c r="C2815" s="165">
        <v>1.8896879999999998</v>
      </c>
      <c r="D2815" s="165">
        <v>0</v>
      </c>
      <c r="E2815" s="165">
        <v>0</v>
      </c>
      <c r="F2815" s="165">
        <v>-135</v>
      </c>
      <c r="G2815" s="165">
        <v>-1.8896879999999998</v>
      </c>
    </row>
    <row r="2816" spans="1:7">
      <c r="A2816" s="165" t="s">
        <v>3527</v>
      </c>
      <c r="B2816" s="165">
        <v>310.8</v>
      </c>
      <c r="C2816" s="165">
        <v>4.6901460000000004</v>
      </c>
      <c r="D2816" s="165">
        <v>324</v>
      </c>
      <c r="E2816" s="165">
        <v>3.96</v>
      </c>
      <c r="F2816" s="165">
        <v>13.199999999999989</v>
      </c>
      <c r="G2816" s="165">
        <v>-0.73014600000000041</v>
      </c>
    </row>
    <row r="2817" spans="1:7">
      <c r="A2817" s="165" t="s">
        <v>3528</v>
      </c>
      <c r="B2817" s="165">
        <v>480.2</v>
      </c>
      <c r="C2817" s="165">
        <v>6.6520000000000001</v>
      </c>
      <c r="D2817" s="165">
        <v>640</v>
      </c>
      <c r="E2817" s="165">
        <v>8.64</v>
      </c>
      <c r="F2817" s="165">
        <v>159.80000000000001</v>
      </c>
      <c r="G2817" s="165">
        <v>1.9880000000000004</v>
      </c>
    </row>
    <row r="2818" spans="1:7">
      <c r="A2818" s="165" t="s">
        <v>3529</v>
      </c>
      <c r="B2818" s="165">
        <v>400.1</v>
      </c>
      <c r="C2818" s="165">
        <v>6.7900000000000009</v>
      </c>
      <c r="D2818" s="165">
        <v>480</v>
      </c>
      <c r="E2818" s="165">
        <v>6.48</v>
      </c>
      <c r="F2818" s="165">
        <v>79.899999999999977</v>
      </c>
      <c r="G2818" s="165">
        <v>-0.3100000000000005</v>
      </c>
    </row>
    <row r="2819" spans="1:7">
      <c r="A2819" s="165" t="s">
        <v>3530</v>
      </c>
      <c r="B2819" s="165">
        <v>348</v>
      </c>
      <c r="C2819" s="165">
        <v>4.62</v>
      </c>
      <c r="D2819" s="165">
        <v>324</v>
      </c>
      <c r="E2819" s="165">
        <v>3.96</v>
      </c>
      <c r="F2819" s="165">
        <v>-24</v>
      </c>
      <c r="G2819" s="165">
        <v>-0.66000000000000014</v>
      </c>
    </row>
    <row r="2820" spans="1:7">
      <c r="A2820" s="165" t="s">
        <v>3531</v>
      </c>
      <c r="B2820" s="165">
        <v>308.5</v>
      </c>
      <c r="C2820" s="165">
        <v>4.1399999999999997</v>
      </c>
      <c r="D2820" s="165">
        <v>480</v>
      </c>
      <c r="E2820" s="165">
        <v>6.48</v>
      </c>
      <c r="F2820" s="165">
        <v>171.5</v>
      </c>
      <c r="G2820" s="165">
        <v>2.3400000000000007</v>
      </c>
    </row>
    <row r="2821" spans="1:7">
      <c r="A2821" s="165" t="s">
        <v>3532</v>
      </c>
      <c r="B2821" s="165">
        <v>396</v>
      </c>
      <c r="C2821" s="165">
        <v>6.1459999999999999</v>
      </c>
      <c r="D2821" s="165">
        <v>360</v>
      </c>
      <c r="E2821" s="165">
        <v>4.2</v>
      </c>
      <c r="F2821" s="165">
        <v>-36</v>
      </c>
      <c r="G2821" s="165">
        <v>-1.9459999999999997</v>
      </c>
    </row>
    <row r="2822" spans="1:7">
      <c r="A2822" s="165" t="s">
        <v>3533</v>
      </c>
      <c r="B2822" s="165">
        <v>301.25</v>
      </c>
      <c r="C2822" s="165">
        <v>4.7290000000000001</v>
      </c>
      <c r="D2822" s="165">
        <v>448</v>
      </c>
      <c r="E2822" s="165">
        <v>6.16</v>
      </c>
      <c r="F2822" s="165">
        <v>146.75</v>
      </c>
      <c r="G2822" s="165">
        <v>1.431</v>
      </c>
    </row>
    <row r="2823" spans="1:7">
      <c r="A2823" s="165" t="s">
        <v>3534</v>
      </c>
      <c r="B2823" s="165">
        <v>311.3</v>
      </c>
      <c r="C2823" s="165">
        <v>5.2400000000000011</v>
      </c>
      <c r="D2823" s="165">
        <v>480</v>
      </c>
      <c r="E2823" s="165">
        <v>6.48</v>
      </c>
      <c r="F2823" s="165">
        <v>168.7</v>
      </c>
      <c r="G2823" s="165">
        <v>1.2399999999999993</v>
      </c>
    </row>
    <row r="2824" spans="1:7">
      <c r="A2824" s="165" t="s">
        <v>3535</v>
      </c>
      <c r="B2824" s="165">
        <v>282.3</v>
      </c>
      <c r="C2824" s="165">
        <v>4.3500000000000005</v>
      </c>
      <c r="D2824" s="165">
        <v>180</v>
      </c>
      <c r="E2824" s="165">
        <v>2.1</v>
      </c>
      <c r="F2824" s="165">
        <v>-102.30000000000001</v>
      </c>
      <c r="G2824" s="165">
        <v>-2.2500000000000004</v>
      </c>
    </row>
    <row r="2825" spans="1:7">
      <c r="A2825" s="165" t="s">
        <v>3536</v>
      </c>
      <c r="B2825" s="165">
        <v>514.5</v>
      </c>
      <c r="C2825" s="165">
        <v>8.016</v>
      </c>
      <c r="D2825" s="165">
        <v>480</v>
      </c>
      <c r="E2825" s="165">
        <v>6.48</v>
      </c>
      <c r="F2825" s="165">
        <v>-34.5</v>
      </c>
      <c r="G2825" s="165">
        <v>-1.5359999999999996</v>
      </c>
    </row>
    <row r="2826" spans="1:7">
      <c r="A2826" s="165" t="s">
        <v>3537</v>
      </c>
      <c r="B2826" s="165">
        <v>324.3</v>
      </c>
      <c r="C2826" s="165">
        <v>5.094234000000001</v>
      </c>
      <c r="D2826" s="165">
        <v>480</v>
      </c>
      <c r="E2826" s="165">
        <v>6.48</v>
      </c>
      <c r="F2826" s="165">
        <v>155.69999999999999</v>
      </c>
      <c r="G2826" s="165">
        <v>1.3857659999999994</v>
      </c>
    </row>
    <row r="2827" spans="1:7">
      <c r="A2827" s="165" t="s">
        <v>3538</v>
      </c>
      <c r="B2827" s="165">
        <v>223.5</v>
      </c>
      <c r="C2827" s="165">
        <v>3.1920000000000011</v>
      </c>
      <c r="D2827" s="165">
        <v>180</v>
      </c>
      <c r="E2827" s="165">
        <v>2.1</v>
      </c>
      <c r="F2827" s="165">
        <v>-43.5</v>
      </c>
      <c r="G2827" s="165">
        <v>-1.092000000000001</v>
      </c>
    </row>
    <row r="2828" spans="1:7">
      <c r="A2828" s="165" t="s">
        <v>3539</v>
      </c>
      <c r="B2828" s="165">
        <v>322</v>
      </c>
      <c r="C2828" s="165">
        <v>4.370000000000001</v>
      </c>
      <c r="D2828" s="165">
        <v>180</v>
      </c>
      <c r="E2828" s="165">
        <v>2.1</v>
      </c>
      <c r="F2828" s="165">
        <v>-142</v>
      </c>
      <c r="G2828" s="165">
        <v>-2.2700000000000009</v>
      </c>
    </row>
    <row r="2829" spans="1:7">
      <c r="A2829" s="165" t="s">
        <v>3540</v>
      </c>
      <c r="B2829" s="165">
        <v>297.60000000000002</v>
      </c>
      <c r="C2829" s="165">
        <v>4.902000000000001</v>
      </c>
      <c r="D2829" s="165">
        <v>240</v>
      </c>
      <c r="E2829" s="165">
        <v>2.8</v>
      </c>
      <c r="F2829" s="165">
        <v>-57.600000000000023</v>
      </c>
      <c r="G2829" s="165">
        <v>-2.1020000000000012</v>
      </c>
    </row>
    <row r="2830" spans="1:7">
      <c r="A2830" s="165" t="s">
        <v>3541</v>
      </c>
      <c r="B2830" s="165">
        <v>215.4</v>
      </c>
      <c r="C2830" s="165">
        <v>3.2915549999999993</v>
      </c>
      <c r="D2830" s="165">
        <v>180</v>
      </c>
      <c r="E2830" s="165">
        <v>2.1</v>
      </c>
      <c r="F2830" s="165">
        <v>-35.400000000000006</v>
      </c>
      <c r="G2830" s="165">
        <v>-1.1915549999999993</v>
      </c>
    </row>
    <row r="2831" spans="1:7">
      <c r="A2831" s="165" t="s">
        <v>3542</v>
      </c>
      <c r="B2831" s="165">
        <v>359.5</v>
      </c>
      <c r="C2831" s="165">
        <v>4.7150259999999999</v>
      </c>
      <c r="D2831" s="165">
        <v>480</v>
      </c>
      <c r="E2831" s="165">
        <v>6.48</v>
      </c>
      <c r="F2831" s="165">
        <v>120.5</v>
      </c>
      <c r="G2831" s="165">
        <v>1.7649740000000005</v>
      </c>
    </row>
    <row r="2832" spans="1:7">
      <c r="A2832" s="165" t="s">
        <v>3543</v>
      </c>
      <c r="B2832" s="165">
        <v>362.5</v>
      </c>
      <c r="C2832" s="165">
        <v>5.7412800000000006</v>
      </c>
      <c r="D2832" s="165">
        <v>432</v>
      </c>
      <c r="E2832" s="165">
        <v>5.28</v>
      </c>
      <c r="F2832" s="165">
        <v>69.5</v>
      </c>
      <c r="G2832" s="165">
        <v>-0.46128000000000036</v>
      </c>
    </row>
    <row r="2833" spans="1:7">
      <c r="A2833" s="165" t="s">
        <v>3544</v>
      </c>
      <c r="B2833" s="165">
        <v>282.7</v>
      </c>
      <c r="C2833" s="165">
        <v>4.37</v>
      </c>
      <c r="D2833" s="165">
        <v>180</v>
      </c>
      <c r="E2833" s="165">
        <v>2.1</v>
      </c>
      <c r="F2833" s="165">
        <v>-102.69999999999999</v>
      </c>
      <c r="G2833" s="165">
        <v>-2.27</v>
      </c>
    </row>
    <row r="2834" spans="1:7">
      <c r="A2834" s="165" t="s">
        <v>3545</v>
      </c>
      <c r="B2834" s="165">
        <v>135</v>
      </c>
      <c r="C2834" s="165">
        <v>2.0099999999999998</v>
      </c>
      <c r="D2834" s="165">
        <v>180</v>
      </c>
      <c r="E2834" s="165">
        <v>2.1</v>
      </c>
      <c r="F2834" s="165">
        <v>45</v>
      </c>
      <c r="G2834" s="165">
        <v>9.0000000000000302E-2</v>
      </c>
    </row>
    <row r="2835" spans="1:7">
      <c r="A2835" s="165" t="s">
        <v>3546</v>
      </c>
      <c r="B2835" s="165">
        <v>463.5</v>
      </c>
      <c r="C2835" s="165">
        <v>7.846000000000001</v>
      </c>
      <c r="D2835" s="165">
        <v>648</v>
      </c>
      <c r="E2835" s="165">
        <v>7.92</v>
      </c>
      <c r="F2835" s="165">
        <v>184.5</v>
      </c>
      <c r="G2835" s="165">
        <v>7.3999999999998956E-2</v>
      </c>
    </row>
    <row r="2836" spans="1:7">
      <c r="A2836" s="165" t="s">
        <v>3547</v>
      </c>
      <c r="B2836" s="165">
        <v>34</v>
      </c>
      <c r="C2836" s="165">
        <v>0.24</v>
      </c>
      <c r="D2836" s="165">
        <v>120</v>
      </c>
      <c r="E2836" s="165">
        <v>1.4</v>
      </c>
      <c r="F2836" s="165">
        <v>86</v>
      </c>
      <c r="G2836" s="165">
        <v>1.1599999999999999</v>
      </c>
    </row>
    <row r="2837" spans="1:7">
      <c r="A2837" s="165" t="s">
        <v>3548</v>
      </c>
      <c r="B2837" s="165">
        <v>336.2</v>
      </c>
      <c r="C2837" s="165">
        <v>4.82</v>
      </c>
      <c r="D2837" s="165">
        <v>180</v>
      </c>
      <c r="E2837" s="165">
        <v>2.1</v>
      </c>
      <c r="F2837" s="165">
        <v>-156.19999999999999</v>
      </c>
      <c r="G2837" s="165">
        <v>-2.72</v>
      </c>
    </row>
    <row r="2838" spans="1:7">
      <c r="A2838" s="165" t="s">
        <v>3549</v>
      </c>
      <c r="B2838" s="165">
        <v>327</v>
      </c>
      <c r="C2838" s="165">
        <v>4.370000000000001</v>
      </c>
      <c r="D2838" s="165">
        <v>480</v>
      </c>
      <c r="E2838" s="165">
        <v>6.48</v>
      </c>
      <c r="F2838" s="165">
        <v>153</v>
      </c>
      <c r="G2838" s="165">
        <v>2.1099999999999994</v>
      </c>
    </row>
    <row r="2839" spans="1:7">
      <c r="A2839" s="165" t="s">
        <v>3550</v>
      </c>
      <c r="B2839" s="165">
        <v>335.5</v>
      </c>
      <c r="C2839" s="165">
        <v>5.3140000000000001</v>
      </c>
      <c r="D2839" s="165">
        <v>300</v>
      </c>
      <c r="E2839" s="165">
        <v>3.5</v>
      </c>
      <c r="F2839" s="165">
        <v>-35.5</v>
      </c>
      <c r="G2839" s="165">
        <v>-1.8140000000000001</v>
      </c>
    </row>
    <row r="2840" spans="1:7">
      <c r="A2840" s="165" t="s">
        <v>3551</v>
      </c>
      <c r="B2840" s="165">
        <v>265.5</v>
      </c>
      <c r="C2840" s="165">
        <v>3.8</v>
      </c>
      <c r="D2840" s="165">
        <v>240</v>
      </c>
      <c r="E2840" s="165">
        <v>2.8</v>
      </c>
      <c r="F2840" s="165">
        <v>-25.5</v>
      </c>
      <c r="G2840" s="165">
        <v>-1</v>
      </c>
    </row>
    <row r="2841" spans="1:7">
      <c r="A2841" s="165" t="s">
        <v>3552</v>
      </c>
      <c r="B2841" s="165">
        <v>183.3</v>
      </c>
      <c r="C2841" s="165">
        <v>2.9</v>
      </c>
      <c r="D2841" s="165">
        <v>180</v>
      </c>
      <c r="E2841" s="165">
        <v>2.1</v>
      </c>
      <c r="F2841" s="165">
        <v>-3.3000000000000114</v>
      </c>
      <c r="G2841" s="165">
        <v>-0.79999999999999982</v>
      </c>
    </row>
    <row r="2842" spans="1:7">
      <c r="A2842" s="165" t="s">
        <v>3553</v>
      </c>
      <c r="B2842" s="165">
        <v>229.5</v>
      </c>
      <c r="C2842" s="165">
        <v>3.2399999999999998</v>
      </c>
      <c r="D2842" s="165">
        <v>240</v>
      </c>
      <c r="E2842" s="165">
        <v>2.8</v>
      </c>
      <c r="F2842" s="165">
        <v>10.5</v>
      </c>
      <c r="G2842" s="165">
        <v>-0.43999999999999995</v>
      </c>
    </row>
    <row r="2843" spans="1:7">
      <c r="A2843" s="165" t="s">
        <v>3554</v>
      </c>
      <c r="B2843" s="165">
        <v>223</v>
      </c>
      <c r="C2843" s="165">
        <v>3.2322720000000009</v>
      </c>
      <c r="D2843" s="165">
        <v>120</v>
      </c>
      <c r="E2843" s="165">
        <v>1.4</v>
      </c>
      <c r="F2843" s="165">
        <v>-103</v>
      </c>
      <c r="G2843" s="165">
        <v>-1.832272000000001</v>
      </c>
    </row>
    <row r="2844" spans="1:7">
      <c r="A2844" s="165" t="s">
        <v>3555</v>
      </c>
      <c r="B2844" s="165">
        <v>220.5</v>
      </c>
      <c r="C2844" s="165">
        <v>4.26</v>
      </c>
      <c r="D2844" s="165">
        <v>336</v>
      </c>
      <c r="E2844" s="165">
        <v>4.62</v>
      </c>
      <c r="F2844" s="165">
        <v>115.5</v>
      </c>
      <c r="G2844" s="165">
        <v>0.36000000000000032</v>
      </c>
    </row>
    <row r="2845" spans="1:7">
      <c r="A2845" s="165" t="s">
        <v>3556</v>
      </c>
      <c r="B2845" s="165">
        <v>217</v>
      </c>
      <c r="C2845" s="165">
        <v>3.4599999999999995</v>
      </c>
      <c r="D2845" s="165">
        <v>240</v>
      </c>
      <c r="E2845" s="165">
        <v>2.8</v>
      </c>
      <c r="F2845" s="165">
        <v>23</v>
      </c>
      <c r="G2845" s="165">
        <v>-0.6599999999999997</v>
      </c>
    </row>
    <row r="2846" spans="1:7">
      <c r="A2846" s="165" t="s">
        <v>3557</v>
      </c>
      <c r="B2846" s="165">
        <v>319</v>
      </c>
      <c r="C2846" s="165">
        <v>3.9384000000000001</v>
      </c>
      <c r="D2846" s="165">
        <v>432</v>
      </c>
      <c r="E2846" s="165">
        <v>5.28</v>
      </c>
      <c r="F2846" s="165">
        <v>113</v>
      </c>
      <c r="G2846" s="165">
        <v>1.3416000000000001</v>
      </c>
    </row>
    <row r="2847" spans="1:7">
      <c r="A2847" s="165" t="s">
        <v>3558</v>
      </c>
      <c r="B2847" s="165">
        <v>415.6</v>
      </c>
      <c r="C2847" s="165">
        <v>5.8800000000000008</v>
      </c>
      <c r="D2847" s="165">
        <v>640</v>
      </c>
      <c r="E2847" s="165">
        <v>8.64</v>
      </c>
      <c r="F2847" s="165">
        <v>224.39999999999998</v>
      </c>
      <c r="G2847" s="165">
        <v>2.76</v>
      </c>
    </row>
    <row r="2848" spans="1:7">
      <c r="A2848" s="165" t="s">
        <v>3559</v>
      </c>
      <c r="B2848" s="165">
        <v>254</v>
      </c>
      <c r="C2848" s="165">
        <v>3.8348</v>
      </c>
      <c r="D2848" s="165">
        <v>448</v>
      </c>
      <c r="E2848" s="165">
        <v>6.16</v>
      </c>
      <c r="F2848" s="165">
        <v>194</v>
      </c>
      <c r="G2848" s="165">
        <v>2.3252000000000002</v>
      </c>
    </row>
    <row r="2849" spans="1:7">
      <c r="A2849" s="165" t="s">
        <v>3560</v>
      </c>
      <c r="B2849" s="165">
        <v>359.5</v>
      </c>
      <c r="C2849" s="165">
        <v>4.62256</v>
      </c>
      <c r="D2849" s="165">
        <v>324</v>
      </c>
      <c r="E2849" s="165">
        <v>3.96</v>
      </c>
      <c r="F2849" s="165">
        <v>-35.5</v>
      </c>
      <c r="G2849" s="165">
        <v>-0.66256000000000004</v>
      </c>
    </row>
    <row r="2850" spans="1:7">
      <c r="A2850" s="165" t="s">
        <v>3561</v>
      </c>
      <c r="B2850" s="165">
        <v>461.1</v>
      </c>
      <c r="C2850" s="165">
        <v>6.7953820000000009</v>
      </c>
      <c r="D2850" s="165">
        <v>640</v>
      </c>
      <c r="E2850" s="165">
        <v>8.64</v>
      </c>
      <c r="F2850" s="165">
        <v>178.89999999999998</v>
      </c>
      <c r="G2850" s="165">
        <v>1.8446179999999996</v>
      </c>
    </row>
    <row r="2851" spans="1:7">
      <c r="A2851" s="165" t="s">
        <v>3562</v>
      </c>
      <c r="B2851" s="165">
        <v>280.89999999999998</v>
      </c>
      <c r="C2851" s="165">
        <v>3.86</v>
      </c>
      <c r="D2851" s="165">
        <v>480</v>
      </c>
      <c r="E2851" s="165">
        <v>6.48</v>
      </c>
      <c r="F2851" s="165">
        <v>199.10000000000002</v>
      </c>
      <c r="G2851" s="165">
        <v>2.6200000000000006</v>
      </c>
    </row>
    <row r="2852" spans="1:7">
      <c r="A2852" s="165" t="s">
        <v>3563</v>
      </c>
      <c r="B2852" s="165">
        <v>267</v>
      </c>
      <c r="C2852" s="165">
        <v>3.6831509999999996</v>
      </c>
      <c r="D2852" s="165">
        <v>324</v>
      </c>
      <c r="E2852" s="165">
        <v>3.96</v>
      </c>
      <c r="F2852" s="165">
        <v>57</v>
      </c>
      <c r="G2852" s="165">
        <v>0.27684900000000034</v>
      </c>
    </row>
    <row r="2853" spans="1:7">
      <c r="A2853" s="165" t="s">
        <v>3564</v>
      </c>
      <c r="B2853" s="165">
        <v>398.4</v>
      </c>
      <c r="C2853" s="165">
        <v>5.370000000000001</v>
      </c>
      <c r="D2853" s="165">
        <v>324</v>
      </c>
      <c r="E2853" s="165">
        <v>3.96</v>
      </c>
      <c r="F2853" s="165">
        <v>-74.399999999999977</v>
      </c>
      <c r="G2853" s="165">
        <v>-1.410000000000001</v>
      </c>
    </row>
    <row r="2854" spans="1:7">
      <c r="A2854" s="165" t="s">
        <v>3565</v>
      </c>
      <c r="B2854" s="165">
        <v>50.2</v>
      </c>
      <c r="C2854" s="165">
        <v>1.2334599999999998</v>
      </c>
      <c r="D2854" s="165">
        <v>0</v>
      </c>
      <c r="E2854" s="165">
        <v>0</v>
      </c>
      <c r="F2854" s="165">
        <v>-50.2</v>
      </c>
      <c r="G2854" s="165">
        <v>-1.2334599999999998</v>
      </c>
    </row>
    <row r="2855" spans="1:7">
      <c r="A2855" s="165" t="s">
        <v>3566</v>
      </c>
      <c r="B2855" s="165">
        <v>116</v>
      </c>
      <c r="C2855" s="165">
        <v>1.5625599999999999</v>
      </c>
      <c r="D2855" s="165">
        <v>120</v>
      </c>
      <c r="E2855" s="165">
        <v>1.4</v>
      </c>
      <c r="F2855" s="165">
        <v>4</v>
      </c>
      <c r="G2855" s="165">
        <v>-0.16256000000000004</v>
      </c>
    </row>
    <row r="2856" spans="1:7">
      <c r="A2856" s="165" t="s">
        <v>3567</v>
      </c>
      <c r="B2856" s="165">
        <v>220.9</v>
      </c>
      <c r="C2856" s="165">
        <v>2.4299999999999997</v>
      </c>
      <c r="D2856" s="165">
        <v>336</v>
      </c>
      <c r="E2856" s="165">
        <v>4.62</v>
      </c>
      <c r="F2856" s="165">
        <v>115.1</v>
      </c>
      <c r="G2856" s="165">
        <v>2.1900000000000004</v>
      </c>
    </row>
    <row r="2857" spans="1:7">
      <c r="A2857" s="165" t="s">
        <v>3568</v>
      </c>
      <c r="B2857" s="165">
        <v>132</v>
      </c>
      <c r="C2857" s="165">
        <v>1.6</v>
      </c>
      <c r="D2857" s="165">
        <v>336</v>
      </c>
      <c r="E2857" s="165">
        <v>4.62</v>
      </c>
      <c r="F2857" s="165">
        <v>204</v>
      </c>
      <c r="G2857" s="165">
        <v>3.02</v>
      </c>
    </row>
    <row r="2858" spans="1:7">
      <c r="A2858" s="165" t="s">
        <v>3569</v>
      </c>
      <c r="B2858" s="165">
        <v>244.7</v>
      </c>
      <c r="C2858" s="165">
        <v>4.1499999999999995</v>
      </c>
      <c r="D2858" s="165">
        <v>180</v>
      </c>
      <c r="E2858" s="165">
        <v>2.1</v>
      </c>
      <c r="F2858" s="165">
        <v>-64.699999999999989</v>
      </c>
      <c r="G2858" s="165">
        <v>-2.0499999999999994</v>
      </c>
    </row>
    <row r="2859" spans="1:7">
      <c r="A2859" s="165" t="s">
        <v>3570</v>
      </c>
      <c r="B2859" s="165">
        <v>240.3</v>
      </c>
      <c r="C2859" s="165">
        <v>3.8100000000000005</v>
      </c>
      <c r="D2859" s="165">
        <v>448</v>
      </c>
      <c r="E2859" s="165">
        <v>6.16</v>
      </c>
      <c r="F2859" s="165">
        <v>207.7</v>
      </c>
      <c r="G2859" s="165">
        <v>2.3499999999999996</v>
      </c>
    </row>
    <row r="2860" spans="1:7">
      <c r="A2860" s="165" t="s">
        <v>3571</v>
      </c>
      <c r="B2860" s="165">
        <v>263.5</v>
      </c>
      <c r="C2860" s="165">
        <v>3.3401819999999995</v>
      </c>
      <c r="D2860" s="165">
        <v>180</v>
      </c>
      <c r="E2860" s="165">
        <v>2.1</v>
      </c>
      <c r="F2860" s="165">
        <v>-83.5</v>
      </c>
      <c r="G2860" s="165">
        <v>-1.2401819999999995</v>
      </c>
    </row>
    <row r="2861" spans="1:7">
      <c r="A2861" s="165" t="s">
        <v>3572</v>
      </c>
      <c r="B2861" s="165">
        <v>102</v>
      </c>
      <c r="C2861" s="165">
        <v>1.36</v>
      </c>
      <c r="D2861" s="165">
        <v>120</v>
      </c>
      <c r="E2861" s="165">
        <v>1.4</v>
      </c>
      <c r="F2861" s="165">
        <v>18</v>
      </c>
      <c r="G2861" s="165">
        <v>3.9999999999999813E-2</v>
      </c>
    </row>
    <row r="2862" spans="1:7">
      <c r="A2862" s="165" t="s">
        <v>3573</v>
      </c>
      <c r="B2862" s="165">
        <v>214.8</v>
      </c>
      <c r="C2862" s="165">
        <v>3.3</v>
      </c>
      <c r="D2862" s="165">
        <v>180</v>
      </c>
      <c r="E2862" s="165">
        <v>2.1</v>
      </c>
      <c r="F2862" s="165">
        <v>-34.800000000000011</v>
      </c>
      <c r="G2862" s="165">
        <v>-1.1999999999999997</v>
      </c>
    </row>
    <row r="2863" spans="1:7">
      <c r="A2863" s="165" t="s">
        <v>3574</v>
      </c>
      <c r="B2863" s="165">
        <v>271.2</v>
      </c>
      <c r="C2863" s="165">
        <v>4.6319999999999997</v>
      </c>
      <c r="D2863" s="165">
        <v>480</v>
      </c>
      <c r="E2863" s="165">
        <v>6.48</v>
      </c>
      <c r="F2863" s="165">
        <v>208.8</v>
      </c>
      <c r="G2863" s="165">
        <v>1.8480000000000008</v>
      </c>
    </row>
    <row r="2864" spans="1:7">
      <c r="A2864" s="165" t="s">
        <v>3575</v>
      </c>
      <c r="B2864" s="165">
        <v>314.7</v>
      </c>
      <c r="C2864" s="165">
        <v>4.990800000000001</v>
      </c>
      <c r="D2864" s="165">
        <v>336</v>
      </c>
      <c r="E2864" s="165">
        <v>4.62</v>
      </c>
      <c r="F2864" s="165">
        <v>21.300000000000011</v>
      </c>
      <c r="G2864" s="165">
        <v>-0.37080000000000091</v>
      </c>
    </row>
    <row r="2865" spans="1:7">
      <c r="A2865" s="165" t="s">
        <v>3576</v>
      </c>
      <c r="B2865" s="165">
        <v>341</v>
      </c>
      <c r="C2865" s="165">
        <v>4.8552000000000008</v>
      </c>
      <c r="D2865" s="165">
        <v>480</v>
      </c>
      <c r="E2865" s="165">
        <v>6.48</v>
      </c>
      <c r="F2865" s="165">
        <v>139</v>
      </c>
      <c r="G2865" s="165">
        <v>1.6247999999999996</v>
      </c>
    </row>
    <row r="2866" spans="1:7">
      <c r="A2866" s="165" t="s">
        <v>3577</v>
      </c>
      <c r="B2866" s="165">
        <v>242.75</v>
      </c>
      <c r="C2866" s="165">
        <v>2.9278000000000004</v>
      </c>
      <c r="D2866" s="165">
        <v>420</v>
      </c>
      <c r="E2866" s="165">
        <v>4.9000000000000004</v>
      </c>
      <c r="F2866" s="165">
        <v>177.25</v>
      </c>
      <c r="G2866" s="165">
        <v>1.9722</v>
      </c>
    </row>
    <row r="2867" spans="1:7">
      <c r="A2867" s="165" t="s">
        <v>3578</v>
      </c>
      <c r="B2867" s="165">
        <v>195</v>
      </c>
      <c r="C2867" s="165">
        <v>3.08</v>
      </c>
      <c r="D2867" s="165">
        <v>448</v>
      </c>
      <c r="E2867" s="165">
        <v>6.16</v>
      </c>
      <c r="F2867" s="165">
        <v>253</v>
      </c>
      <c r="G2867" s="165">
        <v>3.08</v>
      </c>
    </row>
    <row r="2868" spans="1:7">
      <c r="A2868" s="165" t="s">
        <v>3579</v>
      </c>
      <c r="B2868" s="165">
        <v>258.5</v>
      </c>
      <c r="C2868" s="165">
        <v>3.6661600000000001</v>
      </c>
      <c r="D2868" s="165">
        <v>336</v>
      </c>
      <c r="E2868" s="165">
        <v>4.62</v>
      </c>
      <c r="F2868" s="165">
        <v>77.5</v>
      </c>
      <c r="G2868" s="165">
        <v>0.95384000000000002</v>
      </c>
    </row>
    <row r="2869" spans="1:7">
      <c r="A2869" s="165" t="s">
        <v>3580</v>
      </c>
      <c r="B2869" s="165">
        <v>146.69999999999999</v>
      </c>
      <c r="C2869" s="165">
        <v>2.5200000000000005</v>
      </c>
      <c r="D2869" s="165">
        <v>180</v>
      </c>
      <c r="E2869" s="165">
        <v>2.1</v>
      </c>
      <c r="F2869" s="165">
        <v>33.300000000000011</v>
      </c>
      <c r="G2869" s="165">
        <v>-0.42000000000000037</v>
      </c>
    </row>
    <row r="2870" spans="1:7">
      <c r="A2870" s="165" t="s">
        <v>3581</v>
      </c>
      <c r="B2870" s="165">
        <v>170</v>
      </c>
      <c r="C2870" s="165">
        <v>2.1599999999999997</v>
      </c>
      <c r="D2870" s="165">
        <v>448</v>
      </c>
      <c r="E2870" s="165">
        <v>6.16</v>
      </c>
      <c r="F2870" s="165">
        <v>278</v>
      </c>
      <c r="G2870" s="165">
        <v>4</v>
      </c>
    </row>
    <row r="2871" spans="1:7">
      <c r="A2871" s="165" t="s">
        <v>3582</v>
      </c>
      <c r="B2871" s="165">
        <v>334</v>
      </c>
      <c r="C2871" s="165">
        <v>5.2332800000000006</v>
      </c>
      <c r="D2871" s="165">
        <v>480</v>
      </c>
      <c r="E2871" s="165">
        <v>6.48</v>
      </c>
      <c r="F2871" s="165">
        <v>146</v>
      </c>
      <c r="G2871" s="165">
        <v>1.2467199999999998</v>
      </c>
    </row>
    <row r="2872" spans="1:7">
      <c r="A2872" s="165" t="s">
        <v>3583</v>
      </c>
      <c r="B2872" s="165">
        <v>229.5</v>
      </c>
      <c r="C2872" s="165">
        <v>3.2399999999999998</v>
      </c>
      <c r="D2872" s="165">
        <v>240</v>
      </c>
      <c r="E2872" s="165">
        <v>2.8</v>
      </c>
      <c r="F2872" s="165">
        <v>10.5</v>
      </c>
      <c r="G2872" s="165">
        <v>-0.43999999999999995</v>
      </c>
    </row>
    <row r="2873" spans="1:7">
      <c r="A2873" s="165" t="s">
        <v>3584</v>
      </c>
      <c r="B2873" s="165">
        <v>220.5</v>
      </c>
      <c r="C2873" s="165">
        <v>4.26</v>
      </c>
      <c r="D2873" s="165">
        <v>180</v>
      </c>
      <c r="E2873" s="165">
        <v>2.1</v>
      </c>
      <c r="F2873" s="165">
        <v>-40.5</v>
      </c>
      <c r="G2873" s="165">
        <v>-2.1599999999999997</v>
      </c>
    </row>
    <row r="2874" spans="1:7">
      <c r="A2874" s="165" t="s">
        <v>3585</v>
      </c>
      <c r="B2874" s="165">
        <v>235.5</v>
      </c>
      <c r="C2874" s="165">
        <v>4.47</v>
      </c>
      <c r="D2874" s="165">
        <v>336</v>
      </c>
      <c r="E2874" s="165">
        <v>4.62</v>
      </c>
      <c r="F2874" s="165">
        <v>100.5</v>
      </c>
      <c r="G2874" s="165">
        <v>0.15000000000000036</v>
      </c>
    </row>
    <row r="2875" spans="1:7">
      <c r="A2875" s="165" t="s">
        <v>3586</v>
      </c>
      <c r="B2875" s="165">
        <v>250.3</v>
      </c>
      <c r="C2875" s="165">
        <v>3.98</v>
      </c>
      <c r="D2875" s="165">
        <v>480</v>
      </c>
      <c r="E2875" s="165">
        <v>6.48</v>
      </c>
      <c r="F2875" s="165">
        <v>229.7</v>
      </c>
      <c r="G2875" s="165">
        <v>2.5000000000000004</v>
      </c>
    </row>
    <row r="2876" spans="1:7">
      <c r="A2876" s="165" t="s">
        <v>3587</v>
      </c>
      <c r="B2876" s="165">
        <v>108</v>
      </c>
      <c r="C2876" s="165">
        <v>1.6800000000000002</v>
      </c>
      <c r="D2876" s="165">
        <v>180</v>
      </c>
      <c r="E2876" s="165">
        <v>2.1</v>
      </c>
      <c r="F2876" s="165">
        <v>72</v>
      </c>
      <c r="G2876" s="165">
        <v>0.41999999999999993</v>
      </c>
    </row>
    <row r="2877" spans="1:7">
      <c r="A2877" s="165" t="s">
        <v>3588</v>
      </c>
      <c r="B2877" s="165">
        <v>274.5</v>
      </c>
      <c r="C2877" s="165">
        <v>2.5379999999999998</v>
      </c>
      <c r="D2877" s="165">
        <v>360</v>
      </c>
      <c r="E2877" s="165">
        <v>4.2</v>
      </c>
      <c r="F2877" s="165">
        <v>85.5</v>
      </c>
      <c r="G2877" s="165">
        <v>1.6620000000000004</v>
      </c>
    </row>
    <row r="2878" spans="1:7">
      <c r="A2878" s="248" t="s">
        <v>3589</v>
      </c>
      <c r="B2878" s="248">
        <v>315.89999999999998</v>
      </c>
      <c r="C2878" s="248">
        <v>5.9399999999999995</v>
      </c>
      <c r="D2878" s="248">
        <v>336</v>
      </c>
      <c r="E2878" s="248">
        <v>4.62</v>
      </c>
      <c r="F2878" s="248">
        <v>20.100000000000023</v>
      </c>
      <c r="G2878" s="248">
        <v>-1.3199999999999994</v>
      </c>
    </row>
    <row r="2879" spans="1:7">
      <c r="A2879" s="165" t="s">
        <v>3590</v>
      </c>
      <c r="B2879" s="165">
        <v>127.25</v>
      </c>
      <c r="C2879" s="165">
        <v>1.2925</v>
      </c>
      <c r="D2879" s="165">
        <v>336</v>
      </c>
      <c r="E2879" s="165">
        <v>4.62</v>
      </c>
      <c r="F2879" s="165">
        <v>208.75</v>
      </c>
      <c r="G2879" s="165">
        <v>3.3275000000000001</v>
      </c>
    </row>
    <row r="2880" spans="1:7">
      <c r="A2880" s="165" t="s">
        <v>3591</v>
      </c>
      <c r="B2880" s="165">
        <v>180.3</v>
      </c>
      <c r="C2880" s="165">
        <v>2.37</v>
      </c>
      <c r="D2880" s="165">
        <v>180</v>
      </c>
      <c r="E2880" s="165">
        <v>2.1</v>
      </c>
      <c r="F2880" s="165">
        <v>-0.30000000000001137</v>
      </c>
      <c r="G2880" s="165">
        <v>-0.27</v>
      </c>
    </row>
    <row r="2881" spans="1:7">
      <c r="A2881" s="165" t="s">
        <v>3592</v>
      </c>
      <c r="B2881" s="165">
        <v>223.5</v>
      </c>
      <c r="C2881" s="165">
        <v>4.1399999999999997</v>
      </c>
      <c r="D2881" s="165">
        <v>336</v>
      </c>
      <c r="E2881" s="165">
        <v>4.62</v>
      </c>
      <c r="F2881" s="165">
        <v>112.5</v>
      </c>
      <c r="G2881" s="165">
        <v>0.48000000000000043</v>
      </c>
    </row>
    <row r="2882" spans="1:7">
      <c r="A2882" s="165" t="s">
        <v>3593</v>
      </c>
      <c r="B2882" s="165">
        <v>177</v>
      </c>
      <c r="C2882" s="165">
        <v>1.3635000000000002</v>
      </c>
      <c r="D2882" s="165">
        <v>180</v>
      </c>
      <c r="E2882" s="165">
        <v>2.1</v>
      </c>
      <c r="F2882" s="165">
        <v>3</v>
      </c>
      <c r="G2882" s="165">
        <v>0.73649999999999993</v>
      </c>
    </row>
    <row r="2883" spans="1:7">
      <c r="A2883" s="165" t="s">
        <v>3594</v>
      </c>
      <c r="B2883" s="165">
        <v>164.4</v>
      </c>
      <c r="C2883" s="165">
        <v>2.4156</v>
      </c>
      <c r="D2883" s="165">
        <v>336</v>
      </c>
      <c r="E2883" s="165">
        <v>4.62</v>
      </c>
      <c r="F2883" s="165">
        <v>171.6</v>
      </c>
      <c r="G2883" s="165">
        <v>2.2044000000000001</v>
      </c>
    </row>
    <row r="2884" spans="1:7">
      <c r="A2884" s="165" t="s">
        <v>3595</v>
      </c>
      <c r="B2884" s="165">
        <v>486.5</v>
      </c>
      <c r="C2884" s="165">
        <v>7.1496580000000005</v>
      </c>
      <c r="D2884" s="165">
        <v>480</v>
      </c>
      <c r="E2884" s="165">
        <v>6.48</v>
      </c>
      <c r="F2884" s="165">
        <v>-6.5</v>
      </c>
      <c r="G2884" s="165">
        <v>-0.66965800000000009</v>
      </c>
    </row>
    <row r="2885" spans="1:7">
      <c r="A2885" s="165" t="s">
        <v>3596</v>
      </c>
      <c r="B2885" s="165">
        <v>256.5</v>
      </c>
      <c r="C2885" s="165">
        <v>3.4427129999999999</v>
      </c>
      <c r="D2885" s="165">
        <v>480</v>
      </c>
      <c r="E2885" s="165">
        <v>6.48</v>
      </c>
      <c r="F2885" s="165">
        <v>223.5</v>
      </c>
      <c r="G2885" s="165">
        <v>3.0372870000000005</v>
      </c>
    </row>
    <row r="2886" spans="1:7">
      <c r="A2886" s="165" t="s">
        <v>3597</v>
      </c>
      <c r="B2886" s="165">
        <v>547.80000000000007</v>
      </c>
      <c r="C2886" s="165">
        <v>9.0399999999999974</v>
      </c>
      <c r="D2886" s="165">
        <v>672</v>
      </c>
      <c r="E2886" s="165">
        <v>9.24</v>
      </c>
      <c r="F2886" s="165">
        <v>124.19999999999993</v>
      </c>
      <c r="G2886" s="165">
        <v>0.20000000000000284</v>
      </c>
    </row>
    <row r="2887" spans="1:7">
      <c r="A2887" s="165" t="s">
        <v>3598</v>
      </c>
      <c r="B2887" s="165">
        <v>297.3</v>
      </c>
      <c r="C2887" s="165">
        <v>3.7519999999999998</v>
      </c>
      <c r="D2887" s="165">
        <v>336</v>
      </c>
      <c r="E2887" s="165">
        <v>4.62</v>
      </c>
      <c r="F2887" s="165">
        <v>38.699999999999989</v>
      </c>
      <c r="G2887" s="165">
        <v>0.86800000000000033</v>
      </c>
    </row>
    <row r="2888" spans="1:7">
      <c r="A2888" s="165" t="s">
        <v>3599</v>
      </c>
      <c r="B2888" s="165">
        <v>173.1</v>
      </c>
      <c r="C2888" s="165">
        <v>2.7</v>
      </c>
      <c r="D2888" s="165">
        <v>324</v>
      </c>
      <c r="E2888" s="165">
        <v>3.96</v>
      </c>
      <c r="F2888" s="165">
        <v>150.9</v>
      </c>
      <c r="G2888" s="165">
        <v>1.2599999999999998</v>
      </c>
    </row>
    <row r="2889" spans="1:7">
      <c r="A2889" s="165" t="s">
        <v>3600</v>
      </c>
      <c r="B2889" s="165">
        <v>897.1</v>
      </c>
      <c r="C2889" s="165">
        <v>14.003205000000001</v>
      </c>
      <c r="D2889" s="165">
        <v>896</v>
      </c>
      <c r="E2889" s="165">
        <v>12.32</v>
      </c>
      <c r="F2889" s="165">
        <v>-1.1000000000000227</v>
      </c>
      <c r="G2889" s="165">
        <v>-1.683205000000001</v>
      </c>
    </row>
    <row r="2890" spans="1:7">
      <c r="A2890" s="165" t="s">
        <v>3601</v>
      </c>
      <c r="B2890" s="165">
        <v>339.5</v>
      </c>
      <c r="C2890" s="165">
        <v>5.8000000000000007</v>
      </c>
      <c r="D2890" s="165">
        <v>540</v>
      </c>
      <c r="E2890" s="165">
        <v>6.6</v>
      </c>
      <c r="F2890" s="165">
        <v>200.5</v>
      </c>
      <c r="G2890" s="165">
        <v>0.79999999999999893</v>
      </c>
    </row>
    <row r="2891" spans="1:7">
      <c r="A2891" s="165" t="s">
        <v>3602</v>
      </c>
      <c r="B2891" s="165">
        <v>114.1</v>
      </c>
      <c r="C2891" s="165">
        <v>1.8100000000000003</v>
      </c>
      <c r="D2891" s="165">
        <v>216</v>
      </c>
      <c r="E2891" s="165">
        <v>2.64</v>
      </c>
      <c r="F2891" s="165">
        <v>101.9</v>
      </c>
      <c r="G2891" s="165">
        <v>0.82999999999999985</v>
      </c>
    </row>
    <row r="2892" spans="1:7">
      <c r="A2892" s="165" t="s">
        <v>3603</v>
      </c>
      <c r="B2892" s="165">
        <v>161.69999999999999</v>
      </c>
      <c r="C2892" s="165">
        <v>2.7300000000000004</v>
      </c>
      <c r="D2892" s="165">
        <v>180</v>
      </c>
      <c r="E2892" s="165">
        <v>2.1</v>
      </c>
      <c r="F2892" s="165">
        <v>18.300000000000011</v>
      </c>
      <c r="G2892" s="165">
        <v>-0.63000000000000034</v>
      </c>
    </row>
    <row r="2893" spans="1:7">
      <c r="A2893" s="165" t="s">
        <v>3604</v>
      </c>
      <c r="B2893" s="165">
        <v>307</v>
      </c>
      <c r="C2893" s="165">
        <v>4.1512799999999999</v>
      </c>
      <c r="D2893" s="165">
        <v>324</v>
      </c>
      <c r="E2893" s="165">
        <v>3.96</v>
      </c>
      <c r="F2893" s="165">
        <v>17</v>
      </c>
      <c r="G2893" s="165">
        <v>-0.19127999999999989</v>
      </c>
    </row>
    <row r="2894" spans="1:7">
      <c r="A2894" s="165" t="s">
        <v>3605</v>
      </c>
      <c r="B2894" s="165">
        <v>284.89999999999998</v>
      </c>
      <c r="C2894" s="165">
        <v>4.6512799999999999</v>
      </c>
      <c r="D2894" s="165">
        <v>480</v>
      </c>
      <c r="E2894" s="165">
        <v>6.48</v>
      </c>
      <c r="F2894" s="165">
        <v>195.10000000000002</v>
      </c>
      <c r="G2894" s="165">
        <v>1.8287200000000006</v>
      </c>
    </row>
    <row r="2895" spans="1:7">
      <c r="A2895" s="165" t="s">
        <v>3606</v>
      </c>
      <c r="B2895" s="165">
        <v>337.3</v>
      </c>
      <c r="C2895" s="165">
        <v>5.8071850000000014</v>
      </c>
      <c r="D2895" s="165">
        <v>324</v>
      </c>
      <c r="E2895" s="165">
        <v>3.96</v>
      </c>
      <c r="F2895" s="165">
        <v>-13.300000000000011</v>
      </c>
      <c r="G2895" s="165">
        <v>-1.8471850000000014</v>
      </c>
    </row>
    <row r="2896" spans="1:7">
      <c r="A2896" s="165" t="s">
        <v>3607</v>
      </c>
      <c r="B2896" s="165">
        <v>366.5</v>
      </c>
      <c r="C2896" s="165">
        <v>4.3514529999999993</v>
      </c>
      <c r="D2896" s="165">
        <v>640</v>
      </c>
      <c r="E2896" s="165">
        <v>8.64</v>
      </c>
      <c r="F2896" s="165">
        <v>273.5</v>
      </c>
      <c r="G2896" s="165">
        <v>4.2885470000000012</v>
      </c>
    </row>
    <row r="2897" spans="1:7">
      <c r="A2897" s="165" t="s">
        <v>3608</v>
      </c>
      <c r="B2897" s="165">
        <v>335.7</v>
      </c>
      <c r="C2897" s="165">
        <v>4.59</v>
      </c>
      <c r="D2897" s="165">
        <v>672</v>
      </c>
      <c r="E2897" s="165">
        <v>9.24</v>
      </c>
      <c r="F2897" s="165">
        <v>336.3</v>
      </c>
      <c r="G2897" s="165">
        <v>4.6500000000000004</v>
      </c>
    </row>
    <row r="2898" spans="1:7">
      <c r="A2898" s="165" t="s">
        <v>3609</v>
      </c>
      <c r="B2898" s="165">
        <v>275.5</v>
      </c>
      <c r="C2898" s="165">
        <v>3.5655920000000001</v>
      </c>
      <c r="D2898" s="165">
        <v>448</v>
      </c>
      <c r="E2898" s="165">
        <v>6.16</v>
      </c>
      <c r="F2898" s="165">
        <v>172.5</v>
      </c>
      <c r="G2898" s="165">
        <v>2.594408</v>
      </c>
    </row>
    <row r="2899" spans="1:7">
      <c r="A2899" s="165" t="s">
        <v>3610</v>
      </c>
      <c r="B2899" s="165">
        <v>541.6</v>
      </c>
      <c r="C2899" s="165">
        <v>7.7200000000000006</v>
      </c>
      <c r="D2899" s="165">
        <v>800</v>
      </c>
      <c r="E2899" s="165">
        <v>10.799999999999999</v>
      </c>
      <c r="F2899" s="165">
        <v>258.39999999999998</v>
      </c>
      <c r="G2899" s="165">
        <v>3.0799999999999983</v>
      </c>
    </row>
    <row r="2900" spans="1:7">
      <c r="A2900" s="165" t="s">
        <v>3611</v>
      </c>
      <c r="B2900" s="165">
        <v>417.9</v>
      </c>
      <c r="C2900" s="165">
        <v>5.6312800000000003</v>
      </c>
      <c r="D2900" s="165">
        <v>560</v>
      </c>
      <c r="E2900" s="165">
        <v>7.6999999999999993</v>
      </c>
      <c r="F2900" s="165">
        <v>142.10000000000002</v>
      </c>
      <c r="G2900" s="165">
        <v>2.068719999999999</v>
      </c>
    </row>
    <row r="2901" spans="1:7">
      <c r="A2901" s="165" t="s">
        <v>3612</v>
      </c>
      <c r="B2901" s="165">
        <v>249.5</v>
      </c>
      <c r="C2901" s="165">
        <v>2.869453</v>
      </c>
      <c r="D2901" s="165">
        <v>324</v>
      </c>
      <c r="E2901" s="165">
        <v>3.96</v>
      </c>
      <c r="F2901" s="165">
        <v>74.5</v>
      </c>
      <c r="G2901" s="165">
        <v>1.0905469999999999</v>
      </c>
    </row>
    <row r="2902" spans="1:7">
      <c r="A2902" s="165" t="s">
        <v>3613</v>
      </c>
      <c r="B2902" s="165">
        <v>511</v>
      </c>
      <c r="C2902" s="165">
        <v>8.1783020000000004</v>
      </c>
      <c r="D2902" s="165">
        <v>640</v>
      </c>
      <c r="E2902" s="165">
        <v>8.64</v>
      </c>
      <c r="F2902" s="165">
        <v>129</v>
      </c>
      <c r="G2902" s="165">
        <v>0.46169800000000016</v>
      </c>
    </row>
    <row r="2903" spans="1:7">
      <c r="A2903" s="165" t="s">
        <v>3614</v>
      </c>
      <c r="B2903" s="165">
        <v>658.4</v>
      </c>
      <c r="C2903" s="165">
        <v>8.9754530000000017</v>
      </c>
      <c r="D2903" s="165">
        <v>960</v>
      </c>
      <c r="E2903" s="165">
        <v>12.96</v>
      </c>
      <c r="F2903" s="165">
        <v>301.60000000000002</v>
      </c>
      <c r="G2903" s="165">
        <v>3.9845469999999992</v>
      </c>
    </row>
    <row r="2904" spans="1:7">
      <c r="A2904" s="165" t="s">
        <v>3615</v>
      </c>
      <c r="B2904" s="165">
        <v>696.5</v>
      </c>
      <c r="C2904" s="165">
        <v>11.171999999999999</v>
      </c>
      <c r="D2904" s="165">
        <v>480</v>
      </c>
      <c r="E2904" s="165">
        <v>6.48</v>
      </c>
      <c r="F2904" s="165">
        <v>-216.5</v>
      </c>
      <c r="G2904" s="165">
        <v>-4.6919999999999984</v>
      </c>
    </row>
    <row r="2905" spans="1:7">
      <c r="A2905" s="165" t="s">
        <v>3616</v>
      </c>
      <c r="B2905" s="165">
        <v>555.4</v>
      </c>
      <c r="C2905" s="165">
        <v>8.0839999999999996</v>
      </c>
      <c r="D2905" s="165">
        <v>800</v>
      </c>
      <c r="E2905" s="165">
        <v>10.799999999999999</v>
      </c>
      <c r="F2905" s="165">
        <v>244.60000000000002</v>
      </c>
      <c r="G2905" s="165">
        <v>2.7159999999999993</v>
      </c>
    </row>
    <row r="2906" spans="1:7">
      <c r="A2906" s="165" t="s">
        <v>3617</v>
      </c>
      <c r="B2906" s="165">
        <v>579.70000000000005</v>
      </c>
      <c r="C2906" s="165">
        <v>8.5620000000000012</v>
      </c>
      <c r="D2906" s="165">
        <v>480</v>
      </c>
      <c r="E2906" s="165">
        <v>6.48</v>
      </c>
      <c r="F2906" s="165">
        <v>-99.700000000000045</v>
      </c>
      <c r="G2906" s="165">
        <v>-2.0820000000000007</v>
      </c>
    </row>
    <row r="2907" spans="1:7">
      <c r="A2907" s="165" t="s">
        <v>3618</v>
      </c>
      <c r="B2907" s="165">
        <v>419.8</v>
      </c>
      <c r="C2907" s="165">
        <v>6.7640000000000002</v>
      </c>
      <c r="D2907" s="165">
        <v>800</v>
      </c>
      <c r="E2907" s="165">
        <v>10.799999999999999</v>
      </c>
      <c r="F2907" s="165">
        <v>380.2</v>
      </c>
      <c r="G2907" s="165">
        <v>4.0359999999999987</v>
      </c>
    </row>
    <row r="2908" spans="1:7">
      <c r="A2908" s="165" t="s">
        <v>3619</v>
      </c>
      <c r="B2908" s="165">
        <v>542.5</v>
      </c>
      <c r="C2908" s="165">
        <v>7.9230980000000004</v>
      </c>
      <c r="D2908" s="165">
        <v>648</v>
      </c>
      <c r="E2908" s="165">
        <v>7.92</v>
      </c>
      <c r="F2908" s="165">
        <v>105.5</v>
      </c>
      <c r="G2908" s="165">
        <v>-3.0980000000004893E-3</v>
      </c>
    </row>
    <row r="2909" spans="1:7">
      <c r="A2909" s="165" t="s">
        <v>3620</v>
      </c>
      <c r="B2909" s="165">
        <v>162.69999999999999</v>
      </c>
      <c r="C2909" s="165">
        <v>2.12</v>
      </c>
      <c r="D2909" s="165">
        <v>180</v>
      </c>
      <c r="E2909" s="165">
        <v>2.1</v>
      </c>
      <c r="F2909" s="165">
        <v>17.300000000000011</v>
      </c>
      <c r="G2909" s="165">
        <v>-2.0000000000000018E-2</v>
      </c>
    </row>
    <row r="2910" spans="1:7">
      <c r="A2910" s="165" t="s">
        <v>3621</v>
      </c>
      <c r="B2910" s="165">
        <v>788.6</v>
      </c>
      <c r="C2910" s="165">
        <v>10.818000000000001</v>
      </c>
      <c r="D2910" s="165">
        <v>672</v>
      </c>
      <c r="E2910" s="165">
        <v>9.24</v>
      </c>
      <c r="F2910" s="165">
        <v>-116.60000000000002</v>
      </c>
      <c r="G2910" s="165">
        <v>-1.5780000000000012</v>
      </c>
    </row>
    <row r="2911" spans="1:7">
      <c r="A2911" s="165" t="s">
        <v>3622</v>
      </c>
      <c r="B2911" s="165">
        <v>167.9</v>
      </c>
      <c r="C2911" s="165">
        <v>2.0300000000000002</v>
      </c>
      <c r="D2911" s="165">
        <v>336</v>
      </c>
      <c r="E2911" s="165">
        <v>4.62</v>
      </c>
      <c r="F2911" s="165">
        <v>168.1</v>
      </c>
      <c r="G2911" s="165">
        <v>2.59</v>
      </c>
    </row>
    <row r="2912" spans="1:7">
      <c r="A2912" s="165" t="s">
        <v>3623</v>
      </c>
      <c r="B2912" s="165">
        <v>283.8</v>
      </c>
      <c r="C2912" s="165">
        <v>3.75</v>
      </c>
      <c r="D2912" s="165">
        <v>448</v>
      </c>
      <c r="E2912" s="165">
        <v>6.16</v>
      </c>
      <c r="F2912" s="165">
        <v>164.2</v>
      </c>
      <c r="G2912" s="165">
        <v>2.41</v>
      </c>
    </row>
    <row r="2913" spans="1:7">
      <c r="A2913" s="165" t="s">
        <v>3624</v>
      </c>
      <c r="B2913" s="165">
        <v>415</v>
      </c>
      <c r="C2913" s="165">
        <v>6.6320000000000006</v>
      </c>
      <c r="D2913" s="165">
        <v>448</v>
      </c>
      <c r="E2913" s="165">
        <v>6.16</v>
      </c>
      <c r="F2913" s="165">
        <v>33</v>
      </c>
      <c r="G2913" s="165">
        <v>-0.47200000000000042</v>
      </c>
    </row>
    <row r="2914" spans="1:7">
      <c r="A2914" s="165" t="s">
        <v>3625</v>
      </c>
      <c r="B2914" s="165">
        <v>364.5</v>
      </c>
      <c r="C2914" s="165">
        <v>4.7451509999999999</v>
      </c>
      <c r="D2914" s="165">
        <v>640</v>
      </c>
      <c r="E2914" s="165">
        <v>8.64</v>
      </c>
      <c r="F2914" s="165">
        <v>275.5</v>
      </c>
      <c r="G2914" s="165">
        <v>3.8948490000000007</v>
      </c>
    </row>
    <row r="2915" spans="1:7">
      <c r="A2915" s="165" t="s">
        <v>3626</v>
      </c>
      <c r="B2915" s="165">
        <v>572.5</v>
      </c>
      <c r="C2915" s="165">
        <v>8.4559999999999995</v>
      </c>
      <c r="D2915" s="165">
        <v>560</v>
      </c>
      <c r="E2915" s="165">
        <v>7.6999999999999993</v>
      </c>
      <c r="F2915" s="165">
        <v>-12.5</v>
      </c>
      <c r="G2915" s="165">
        <v>-0.75600000000000023</v>
      </c>
    </row>
    <row r="2916" spans="1:7">
      <c r="A2916" s="165" t="s">
        <v>3627</v>
      </c>
      <c r="B2916" s="165">
        <v>435.9</v>
      </c>
      <c r="C2916" s="165">
        <v>6.1360000000000001</v>
      </c>
      <c r="D2916" s="165">
        <v>448</v>
      </c>
      <c r="E2916" s="165">
        <v>6.16</v>
      </c>
      <c r="F2916" s="165">
        <v>12.100000000000023</v>
      </c>
      <c r="G2916" s="165">
        <v>2.4000000000000021E-2</v>
      </c>
    </row>
    <row r="2917" spans="1:7">
      <c r="A2917" s="165" t="s">
        <v>3628</v>
      </c>
      <c r="B2917" s="165">
        <v>481.1</v>
      </c>
      <c r="C2917" s="165">
        <v>7.2640000000000011</v>
      </c>
      <c r="D2917" s="165">
        <v>560</v>
      </c>
      <c r="E2917" s="165">
        <v>7.6999999999999993</v>
      </c>
      <c r="F2917" s="165">
        <v>78.899999999999977</v>
      </c>
      <c r="G2917" s="165">
        <v>0.43599999999999817</v>
      </c>
    </row>
    <row r="2918" spans="1:7">
      <c r="A2918" s="165" t="s">
        <v>3629</v>
      </c>
      <c r="B2918" s="165">
        <v>515.9</v>
      </c>
      <c r="C2918" s="165">
        <v>7.5960000000000001</v>
      </c>
      <c r="D2918" s="165">
        <v>672</v>
      </c>
      <c r="E2918" s="165">
        <v>9.24</v>
      </c>
      <c r="F2918" s="165">
        <v>156.10000000000002</v>
      </c>
      <c r="G2918" s="165">
        <v>1.6440000000000001</v>
      </c>
    </row>
    <row r="2919" spans="1:7">
      <c r="A2919" s="165" t="s">
        <v>3630</v>
      </c>
      <c r="B2919" s="165">
        <v>169.3</v>
      </c>
      <c r="C2919" s="165">
        <v>2.3600000000000003</v>
      </c>
      <c r="D2919" s="165">
        <v>180</v>
      </c>
      <c r="E2919" s="165">
        <v>2.1</v>
      </c>
      <c r="F2919" s="165">
        <v>10.699999999999989</v>
      </c>
      <c r="G2919" s="165">
        <v>-0.26000000000000023</v>
      </c>
    </row>
    <row r="2920" spans="1:7">
      <c r="A2920" s="165" t="s">
        <v>3631</v>
      </c>
      <c r="B2920" s="165">
        <v>242</v>
      </c>
      <c r="C2920" s="165">
        <v>2.2035</v>
      </c>
      <c r="D2920" s="165">
        <v>336</v>
      </c>
      <c r="E2920" s="165">
        <v>4.62</v>
      </c>
      <c r="F2920" s="165">
        <v>94</v>
      </c>
      <c r="G2920" s="165">
        <v>2.4165000000000001</v>
      </c>
    </row>
    <row r="2921" spans="1:7">
      <c r="A2921" s="165" t="s">
        <v>3632</v>
      </c>
      <c r="B2921" s="165">
        <v>481.7</v>
      </c>
      <c r="C2921" s="165">
        <v>8.0399999999999991</v>
      </c>
      <c r="D2921" s="165">
        <v>640</v>
      </c>
      <c r="E2921" s="165">
        <v>8.64</v>
      </c>
      <c r="F2921" s="165">
        <v>158.30000000000001</v>
      </c>
      <c r="G2921" s="165">
        <v>0.60000000000000142</v>
      </c>
    </row>
    <row r="2922" spans="1:7">
      <c r="A2922" s="165" t="s">
        <v>3633</v>
      </c>
      <c r="B2922" s="165">
        <v>518.29999999999995</v>
      </c>
      <c r="C2922" s="165">
        <v>7.9552050000000003</v>
      </c>
      <c r="D2922" s="165">
        <v>800</v>
      </c>
      <c r="E2922" s="165">
        <v>10.799999999999999</v>
      </c>
      <c r="F2922" s="165">
        <v>281.70000000000005</v>
      </c>
      <c r="G2922" s="165">
        <v>2.8447949999999986</v>
      </c>
    </row>
    <row r="2923" spans="1:7">
      <c r="A2923" s="165" t="s">
        <v>3634</v>
      </c>
      <c r="B2923" s="165">
        <v>516</v>
      </c>
      <c r="C2923" s="165">
        <v>6.5179999999999998</v>
      </c>
      <c r="D2923" s="165">
        <v>480</v>
      </c>
      <c r="E2923" s="165">
        <v>6.48</v>
      </c>
      <c r="F2923" s="165">
        <v>-36</v>
      </c>
      <c r="G2923" s="165">
        <v>-3.7999999999999368E-2</v>
      </c>
    </row>
    <row r="2924" spans="1:7">
      <c r="A2924" s="165" t="s">
        <v>3635</v>
      </c>
      <c r="B2924" s="165">
        <v>323.55</v>
      </c>
      <c r="C2924" s="165">
        <v>4.0434000000000001</v>
      </c>
      <c r="D2924" s="165">
        <v>672</v>
      </c>
      <c r="E2924" s="165">
        <v>9.24</v>
      </c>
      <c r="F2924" s="165">
        <v>348.45</v>
      </c>
      <c r="G2924" s="165">
        <v>5.1966000000000001</v>
      </c>
    </row>
    <row r="2925" spans="1:7">
      <c r="A2925" s="165" t="s">
        <v>3636</v>
      </c>
      <c r="B2925" s="165">
        <v>162</v>
      </c>
      <c r="C2925" s="165">
        <v>1.2435</v>
      </c>
      <c r="D2925" s="165">
        <v>336</v>
      </c>
      <c r="E2925" s="165">
        <v>4.62</v>
      </c>
      <c r="F2925" s="165">
        <v>174</v>
      </c>
      <c r="G2925" s="165">
        <v>3.3765000000000001</v>
      </c>
    </row>
    <row r="2926" spans="1:7">
      <c r="A2926" s="165" t="s">
        <v>3637</v>
      </c>
      <c r="B2926" s="165">
        <v>216.5</v>
      </c>
      <c r="C2926" s="165">
        <v>2.7720000000000002</v>
      </c>
      <c r="D2926" s="165">
        <v>180</v>
      </c>
      <c r="E2926" s="165">
        <v>2.1</v>
      </c>
      <c r="F2926" s="165">
        <v>-36.5</v>
      </c>
      <c r="G2926" s="165">
        <v>-0.67200000000000015</v>
      </c>
    </row>
    <row r="2927" spans="1:7">
      <c r="A2927" s="165" t="s">
        <v>3638</v>
      </c>
      <c r="B2927" s="165">
        <v>164.3</v>
      </c>
      <c r="C2927" s="165">
        <v>2.29</v>
      </c>
      <c r="D2927" s="165">
        <v>180</v>
      </c>
      <c r="E2927" s="165">
        <v>2.1</v>
      </c>
      <c r="F2927" s="165">
        <v>15.699999999999989</v>
      </c>
      <c r="G2927" s="165">
        <v>-0.18999999999999995</v>
      </c>
    </row>
    <row r="2928" spans="1:7">
      <c r="A2928" s="165" t="s">
        <v>3639</v>
      </c>
      <c r="B2928" s="165">
        <v>180.2</v>
      </c>
      <c r="C2928" s="165">
        <v>2.27</v>
      </c>
      <c r="D2928" s="165">
        <v>336</v>
      </c>
      <c r="E2928" s="165">
        <v>4.62</v>
      </c>
      <c r="F2928" s="165">
        <v>155.80000000000001</v>
      </c>
      <c r="G2928" s="165">
        <v>2.35</v>
      </c>
    </row>
    <row r="2929" spans="1:7">
      <c r="A2929" s="165" t="s">
        <v>3640</v>
      </c>
      <c r="B2929" s="165">
        <v>195.2</v>
      </c>
      <c r="C2929" s="165">
        <v>2.7700000000000005</v>
      </c>
      <c r="D2929" s="165">
        <v>180</v>
      </c>
      <c r="E2929" s="165">
        <v>2.1</v>
      </c>
      <c r="F2929" s="165">
        <v>-15.199999999999989</v>
      </c>
      <c r="G2929" s="165">
        <v>-0.67000000000000037</v>
      </c>
    </row>
    <row r="2930" spans="1:7">
      <c r="A2930" s="165" t="s">
        <v>3641</v>
      </c>
      <c r="B2930" s="165">
        <v>258.89999999999998</v>
      </c>
      <c r="C2930" s="165">
        <v>3.4380000000000006</v>
      </c>
      <c r="D2930" s="165">
        <v>240</v>
      </c>
      <c r="E2930" s="165">
        <v>2.8</v>
      </c>
      <c r="F2930" s="165">
        <v>-18.899999999999977</v>
      </c>
      <c r="G2930" s="165">
        <v>-0.63800000000000079</v>
      </c>
    </row>
    <row r="2931" spans="1:7">
      <c r="A2931" s="165" t="s">
        <v>3642</v>
      </c>
      <c r="B2931" s="165">
        <v>184.2</v>
      </c>
      <c r="C2931" s="165">
        <v>2.38</v>
      </c>
      <c r="D2931" s="165">
        <v>180</v>
      </c>
      <c r="E2931" s="165">
        <v>2.1</v>
      </c>
      <c r="F2931" s="165">
        <v>-4.1999999999999886</v>
      </c>
      <c r="G2931" s="165">
        <v>-0.2799999999999998</v>
      </c>
    </row>
    <row r="2932" spans="1:7">
      <c r="A2932" s="165" t="s">
        <v>3643</v>
      </c>
      <c r="B2932" s="165">
        <v>221.2</v>
      </c>
      <c r="C2932" s="165">
        <v>3.2</v>
      </c>
      <c r="D2932" s="165">
        <v>336</v>
      </c>
      <c r="E2932" s="165">
        <v>4.62</v>
      </c>
      <c r="F2932" s="165">
        <v>114.80000000000001</v>
      </c>
      <c r="G2932" s="165">
        <v>1.42</v>
      </c>
    </row>
    <row r="2933" spans="1:7">
      <c r="A2933" s="165" t="s">
        <v>3644</v>
      </c>
      <c r="B2933" s="165">
        <v>169.3</v>
      </c>
      <c r="C2933" s="165">
        <v>2.3600000000000003</v>
      </c>
      <c r="D2933" s="165">
        <v>180</v>
      </c>
      <c r="E2933" s="165">
        <v>2.1</v>
      </c>
      <c r="F2933" s="165">
        <v>10.699999999999989</v>
      </c>
      <c r="G2933" s="165">
        <v>-0.26000000000000023</v>
      </c>
    </row>
    <row r="2934" spans="1:7">
      <c r="A2934" s="165" t="s">
        <v>3645</v>
      </c>
      <c r="B2934" s="165">
        <v>634.4</v>
      </c>
      <c r="C2934" s="165">
        <v>9.266</v>
      </c>
      <c r="D2934" s="165">
        <v>672</v>
      </c>
      <c r="E2934" s="165">
        <v>9.24</v>
      </c>
      <c r="F2934" s="165">
        <v>37.600000000000023</v>
      </c>
      <c r="G2934" s="165">
        <v>-2.5999999999999801E-2</v>
      </c>
    </row>
    <row r="2935" spans="1:7">
      <c r="A2935" s="165" t="s">
        <v>3646</v>
      </c>
      <c r="B2935" s="165">
        <v>198.1</v>
      </c>
      <c r="C2935" s="165">
        <v>3.54</v>
      </c>
      <c r="D2935" s="165">
        <v>180</v>
      </c>
      <c r="E2935" s="165">
        <v>2.1</v>
      </c>
      <c r="F2935" s="165">
        <v>-18.099999999999994</v>
      </c>
      <c r="G2935" s="165">
        <v>-1.44</v>
      </c>
    </row>
    <row r="2936" spans="1:7">
      <c r="A2936" s="165" t="s">
        <v>3647</v>
      </c>
      <c r="B2936" s="165">
        <v>397</v>
      </c>
      <c r="C2936" s="165">
        <v>6.9920000000000018</v>
      </c>
      <c r="D2936" s="165">
        <v>324</v>
      </c>
      <c r="E2936" s="165">
        <v>3.96</v>
      </c>
      <c r="F2936" s="165">
        <v>-73</v>
      </c>
      <c r="G2936" s="165">
        <v>-3.0320000000000018</v>
      </c>
    </row>
    <row r="2937" spans="1:7">
      <c r="A2937" s="165" t="s">
        <v>3648</v>
      </c>
      <c r="B2937" s="165">
        <v>315.5</v>
      </c>
      <c r="C2937" s="165">
        <v>4.4499999999999993</v>
      </c>
      <c r="D2937" s="165">
        <v>324</v>
      </c>
      <c r="E2937" s="165">
        <v>3.96</v>
      </c>
      <c r="F2937" s="165">
        <v>8.5</v>
      </c>
      <c r="G2937" s="165">
        <v>-0.48999999999999932</v>
      </c>
    </row>
    <row r="2938" spans="1:7">
      <c r="A2938" s="165" t="s">
        <v>3649</v>
      </c>
      <c r="B2938" s="165">
        <v>247.5</v>
      </c>
      <c r="C2938" s="165">
        <v>3.3299999999999992</v>
      </c>
      <c r="D2938" s="165">
        <v>324</v>
      </c>
      <c r="E2938" s="165">
        <v>3.96</v>
      </c>
      <c r="F2938" s="165">
        <v>76.5</v>
      </c>
      <c r="G2938" s="165">
        <v>0.63000000000000078</v>
      </c>
    </row>
    <row r="2939" spans="1:7">
      <c r="A2939" s="165" t="s">
        <v>3650</v>
      </c>
      <c r="B2939" s="165">
        <v>322.5</v>
      </c>
      <c r="C2939" s="165">
        <v>4.6435999999999993</v>
      </c>
      <c r="D2939" s="165">
        <v>324</v>
      </c>
      <c r="E2939" s="165">
        <v>3.96</v>
      </c>
      <c r="F2939" s="165">
        <v>1.5</v>
      </c>
      <c r="G2939" s="165">
        <v>-0.68359999999999932</v>
      </c>
    </row>
    <row r="2940" spans="1:7">
      <c r="A2940" s="165" t="s">
        <v>3651</v>
      </c>
      <c r="B2940" s="165">
        <v>276</v>
      </c>
      <c r="C2940" s="165">
        <v>3.3594529999999994</v>
      </c>
      <c r="D2940" s="165">
        <v>324</v>
      </c>
      <c r="E2940" s="165">
        <v>3.96</v>
      </c>
      <c r="F2940" s="165">
        <v>48</v>
      </c>
      <c r="G2940" s="165">
        <v>0.60054700000000061</v>
      </c>
    </row>
    <row r="2941" spans="1:7">
      <c r="A2941" s="165" t="s">
        <v>3652</v>
      </c>
      <c r="B2941" s="165">
        <v>527.9</v>
      </c>
      <c r="C2941" s="165">
        <v>8.2304099999999973</v>
      </c>
      <c r="D2941" s="165">
        <v>480</v>
      </c>
      <c r="E2941" s="165">
        <v>6.48</v>
      </c>
      <c r="F2941" s="165">
        <v>-47.899999999999977</v>
      </c>
      <c r="G2941" s="165">
        <v>-1.7504099999999969</v>
      </c>
    </row>
    <row r="2942" spans="1:7">
      <c r="A2942" s="165" t="s">
        <v>3653</v>
      </c>
      <c r="B2942" s="165">
        <v>271.5</v>
      </c>
      <c r="C2942" s="165">
        <v>4.53</v>
      </c>
      <c r="D2942" s="165">
        <v>180</v>
      </c>
      <c r="E2942" s="165">
        <v>2.1</v>
      </c>
      <c r="F2942" s="165">
        <v>-91.5</v>
      </c>
      <c r="G2942" s="165">
        <v>-2.4300000000000002</v>
      </c>
    </row>
    <row r="2943" spans="1:7">
      <c r="A2943" s="165" t="s">
        <v>3654</v>
      </c>
      <c r="B2943" s="165">
        <v>353.9</v>
      </c>
      <c r="C2943" s="165">
        <v>5.5600000000000005</v>
      </c>
      <c r="D2943" s="165">
        <v>560</v>
      </c>
      <c r="E2943" s="165">
        <v>7.6999999999999993</v>
      </c>
      <c r="F2943" s="165">
        <v>206.10000000000002</v>
      </c>
      <c r="G2943" s="165">
        <v>2.1399999999999988</v>
      </c>
    </row>
    <row r="2944" spans="1:7">
      <c r="A2944" s="165" t="s">
        <v>3655</v>
      </c>
      <c r="B2944" s="165">
        <v>297.3</v>
      </c>
      <c r="C2944" s="165">
        <v>3.9299999999999997</v>
      </c>
      <c r="D2944" s="165">
        <v>324</v>
      </c>
      <c r="E2944" s="165">
        <v>3.96</v>
      </c>
      <c r="F2944" s="165">
        <v>26.699999999999989</v>
      </c>
      <c r="G2944" s="165">
        <v>3.0000000000000249E-2</v>
      </c>
    </row>
    <row r="2945" spans="1:7">
      <c r="A2945" s="165" t="s">
        <v>3656</v>
      </c>
      <c r="B2945" s="165">
        <v>276</v>
      </c>
      <c r="C2945" s="165">
        <v>3.3594529999999994</v>
      </c>
      <c r="D2945" s="165">
        <v>324</v>
      </c>
      <c r="E2945" s="165">
        <v>3.96</v>
      </c>
      <c r="F2945" s="165">
        <v>48</v>
      </c>
      <c r="G2945" s="165">
        <v>0.60054700000000061</v>
      </c>
    </row>
    <row r="2946" spans="1:7">
      <c r="A2946" s="165" t="s">
        <v>3657</v>
      </c>
      <c r="B2946" s="165">
        <v>353.5</v>
      </c>
      <c r="C2946" s="165">
        <v>5.01</v>
      </c>
      <c r="D2946" s="165">
        <v>324</v>
      </c>
      <c r="E2946" s="165">
        <v>3.96</v>
      </c>
      <c r="F2946" s="165">
        <v>-29.5</v>
      </c>
      <c r="G2946" s="165">
        <v>-1.0499999999999998</v>
      </c>
    </row>
    <row r="2947" spans="1:7">
      <c r="A2947" s="165" t="s">
        <v>3658</v>
      </c>
      <c r="B2947" s="165">
        <v>270.5</v>
      </c>
      <c r="C2947" s="165">
        <v>4.09</v>
      </c>
      <c r="D2947" s="165">
        <v>180</v>
      </c>
      <c r="E2947" s="165">
        <v>2.1</v>
      </c>
      <c r="F2947" s="165">
        <v>-90.5</v>
      </c>
      <c r="G2947" s="165">
        <v>-1.9899999999999998</v>
      </c>
    </row>
    <row r="2948" spans="1:7">
      <c r="A2948" s="165" t="s">
        <v>3659</v>
      </c>
      <c r="B2948" s="165">
        <v>144.4</v>
      </c>
      <c r="C2948" s="165">
        <v>2.1799999999999997</v>
      </c>
      <c r="D2948" s="165">
        <v>180</v>
      </c>
      <c r="E2948" s="165">
        <v>2.1</v>
      </c>
      <c r="F2948" s="165">
        <v>35.599999999999994</v>
      </c>
      <c r="G2948" s="165">
        <v>-7.9999999999999627E-2</v>
      </c>
    </row>
    <row r="2949" spans="1:7">
      <c r="A2949" s="165" t="s">
        <v>3660</v>
      </c>
      <c r="B2949" s="165">
        <v>58.5</v>
      </c>
      <c r="C2949" s="165">
        <v>1.694</v>
      </c>
      <c r="D2949" s="165">
        <v>180</v>
      </c>
      <c r="E2949" s="165">
        <v>2.1</v>
      </c>
      <c r="F2949" s="165">
        <v>121.5</v>
      </c>
      <c r="G2949" s="165">
        <v>0.40600000000000014</v>
      </c>
    </row>
    <row r="2950" spans="1:7">
      <c r="A2950" s="165" t="s">
        <v>3661</v>
      </c>
      <c r="B2950" s="165">
        <v>320.5</v>
      </c>
      <c r="C2950" s="165">
        <v>5.532</v>
      </c>
      <c r="D2950" s="165">
        <v>360</v>
      </c>
      <c r="E2950" s="165">
        <v>4.2</v>
      </c>
      <c r="F2950" s="165">
        <v>39.5</v>
      </c>
      <c r="G2950" s="165">
        <v>-1.3319999999999999</v>
      </c>
    </row>
    <row r="2951" spans="1:7">
      <c r="A2951" s="165" t="s">
        <v>3662</v>
      </c>
      <c r="B2951" s="165">
        <v>381.5</v>
      </c>
      <c r="C2951" s="165">
        <v>5.8120000000000003</v>
      </c>
      <c r="D2951" s="165">
        <v>480</v>
      </c>
      <c r="E2951" s="165">
        <v>6.48</v>
      </c>
      <c r="F2951" s="165">
        <v>98.5</v>
      </c>
      <c r="G2951" s="165">
        <v>0.66800000000000015</v>
      </c>
    </row>
    <row r="2952" spans="1:7">
      <c r="A2952" s="165" t="s">
        <v>3663</v>
      </c>
      <c r="B2952" s="165">
        <v>490.3</v>
      </c>
      <c r="C2952" s="165">
        <v>7.5020000000000007</v>
      </c>
      <c r="D2952" s="165">
        <v>800</v>
      </c>
      <c r="E2952" s="165">
        <v>10.799999999999999</v>
      </c>
      <c r="F2952" s="165">
        <v>309.7</v>
      </c>
      <c r="G2952" s="165">
        <v>3.2979999999999983</v>
      </c>
    </row>
    <row r="2953" spans="1:7">
      <c r="A2953" s="165" t="s">
        <v>3664</v>
      </c>
      <c r="B2953" s="165">
        <v>540.5</v>
      </c>
      <c r="C2953" s="165">
        <v>9.1792800000000021</v>
      </c>
      <c r="D2953" s="165">
        <v>640</v>
      </c>
      <c r="E2953" s="165">
        <v>8.64</v>
      </c>
      <c r="F2953" s="165">
        <v>99.5</v>
      </c>
      <c r="G2953" s="165">
        <v>-0.53928000000000154</v>
      </c>
    </row>
    <row r="2954" spans="1:7">
      <c r="A2954" s="165" t="s">
        <v>3665</v>
      </c>
      <c r="B2954" s="165">
        <v>253</v>
      </c>
      <c r="C2954" s="165">
        <v>3.4667639999999995</v>
      </c>
      <c r="D2954" s="165">
        <v>480</v>
      </c>
      <c r="E2954" s="165">
        <v>6.48</v>
      </c>
      <c r="F2954" s="165">
        <v>227</v>
      </c>
      <c r="G2954" s="165">
        <v>3.0132360000000009</v>
      </c>
    </row>
    <row r="2955" spans="1:7">
      <c r="A2955" s="165" t="s">
        <v>3666</v>
      </c>
      <c r="B2955" s="165">
        <v>562.4</v>
      </c>
      <c r="C2955" s="165">
        <v>9.7951509999999953</v>
      </c>
      <c r="D2955" s="165">
        <v>800</v>
      </c>
      <c r="E2955" s="165">
        <v>10.799999999999999</v>
      </c>
      <c r="F2955" s="165">
        <v>237.60000000000002</v>
      </c>
      <c r="G2955" s="165">
        <v>1.0048490000000037</v>
      </c>
    </row>
    <row r="2956" spans="1:7">
      <c r="A2956" s="165" t="s">
        <v>3667</v>
      </c>
      <c r="B2956" s="165">
        <v>393</v>
      </c>
      <c r="C2956" s="165">
        <v>5.3653819999999994</v>
      </c>
      <c r="D2956" s="165">
        <v>640</v>
      </c>
      <c r="E2956" s="165">
        <v>8.64</v>
      </c>
      <c r="F2956" s="165">
        <v>247</v>
      </c>
      <c r="G2956" s="165">
        <v>3.2746180000000011</v>
      </c>
    </row>
    <row r="2957" spans="1:7">
      <c r="A2957" s="165" t="s">
        <v>3668</v>
      </c>
      <c r="B2957" s="165">
        <v>242.5</v>
      </c>
      <c r="C2957" s="165">
        <v>2.9</v>
      </c>
      <c r="D2957" s="165">
        <v>336</v>
      </c>
      <c r="E2957" s="165">
        <v>4.62</v>
      </c>
      <c r="F2957" s="165">
        <v>93.5</v>
      </c>
      <c r="G2957" s="165">
        <v>1.7200000000000002</v>
      </c>
    </row>
    <row r="2958" spans="1:7">
      <c r="A2958" s="165" t="s">
        <v>3669</v>
      </c>
      <c r="B2958" s="165">
        <v>255</v>
      </c>
      <c r="C2958" s="165">
        <v>3.4383999999999997</v>
      </c>
      <c r="D2958" s="165">
        <v>480</v>
      </c>
      <c r="E2958" s="165">
        <v>6.48</v>
      </c>
      <c r="F2958" s="165">
        <v>225</v>
      </c>
      <c r="G2958" s="165">
        <v>3.0416000000000007</v>
      </c>
    </row>
    <row r="2959" spans="1:7">
      <c r="A2959" s="165" t="s">
        <v>3670</v>
      </c>
      <c r="B2959" s="165">
        <v>374.5</v>
      </c>
      <c r="C2959" s="165">
        <v>6.4500000000000011</v>
      </c>
      <c r="D2959" s="165">
        <v>324</v>
      </c>
      <c r="E2959" s="165">
        <v>3.96</v>
      </c>
      <c r="F2959" s="165">
        <v>-50.5</v>
      </c>
      <c r="G2959" s="165">
        <v>-2.4900000000000011</v>
      </c>
    </row>
    <row r="2960" spans="1:7">
      <c r="A2960" s="165" t="s">
        <v>3671</v>
      </c>
      <c r="B2960" s="165">
        <v>264</v>
      </c>
      <c r="C2960" s="165">
        <v>3.9938399999999996</v>
      </c>
      <c r="D2960" s="165">
        <v>448</v>
      </c>
      <c r="E2960" s="165">
        <v>6.16</v>
      </c>
      <c r="F2960" s="165">
        <v>184</v>
      </c>
      <c r="G2960" s="165">
        <v>2.1661600000000005</v>
      </c>
    </row>
    <row r="2961" spans="1:7">
      <c r="A2961" s="165" t="s">
        <v>3672</v>
      </c>
      <c r="B2961" s="165">
        <v>353.4</v>
      </c>
      <c r="C2961" s="165">
        <v>5.0520000000000005</v>
      </c>
      <c r="D2961" s="165">
        <v>640</v>
      </c>
      <c r="E2961" s="165">
        <v>8.64</v>
      </c>
      <c r="F2961" s="165">
        <v>286.60000000000002</v>
      </c>
      <c r="G2961" s="165">
        <v>3.5880000000000001</v>
      </c>
    </row>
    <row r="2962" spans="1:7">
      <c r="A2962" s="165" t="s">
        <v>3673</v>
      </c>
      <c r="B2962" s="165">
        <v>204</v>
      </c>
      <c r="C2962" s="165">
        <v>2.8039809999999998</v>
      </c>
      <c r="D2962" s="165">
        <v>216</v>
      </c>
      <c r="E2962" s="165">
        <v>2.64</v>
      </c>
      <c r="F2962" s="165">
        <v>12</v>
      </c>
      <c r="G2962" s="165">
        <v>-0.16398099999999971</v>
      </c>
    </row>
    <row r="2963" spans="1:7">
      <c r="A2963" s="165" t="s">
        <v>3674</v>
      </c>
      <c r="B2963" s="165">
        <v>383</v>
      </c>
      <c r="C2963" s="165">
        <v>6.1332050000000011</v>
      </c>
      <c r="D2963" s="165">
        <v>480</v>
      </c>
      <c r="E2963" s="165">
        <v>6.48</v>
      </c>
      <c r="F2963" s="165">
        <v>97</v>
      </c>
      <c r="G2963" s="165">
        <v>0.3467949999999993</v>
      </c>
    </row>
    <row r="2964" spans="1:7">
      <c r="A2964" s="165" t="s">
        <v>3675</v>
      </c>
      <c r="B2964" s="165">
        <v>492</v>
      </c>
      <c r="C2964" s="165">
        <v>6.7619999999999996</v>
      </c>
      <c r="D2964" s="165">
        <v>672</v>
      </c>
      <c r="E2964" s="165">
        <v>9.24</v>
      </c>
      <c r="F2964" s="165">
        <v>180</v>
      </c>
      <c r="G2964" s="165">
        <v>2.4780000000000006</v>
      </c>
    </row>
    <row r="2965" spans="1:7">
      <c r="A2965" s="165" t="s">
        <v>3676</v>
      </c>
      <c r="B2965" s="165">
        <v>178.4</v>
      </c>
      <c r="C2965" s="165">
        <v>2.7399999999999993</v>
      </c>
      <c r="D2965" s="165">
        <v>336</v>
      </c>
      <c r="E2965" s="165">
        <v>4.62</v>
      </c>
      <c r="F2965" s="165">
        <v>157.6</v>
      </c>
      <c r="G2965" s="165">
        <v>1.8800000000000008</v>
      </c>
    </row>
    <row r="2966" spans="1:7">
      <c r="A2966" s="165" t="s">
        <v>3677</v>
      </c>
      <c r="B2966" s="165">
        <v>542.79999999999995</v>
      </c>
      <c r="C2966" s="165">
        <v>8.2500000000000018</v>
      </c>
      <c r="D2966" s="165">
        <v>448</v>
      </c>
      <c r="E2966" s="165">
        <v>6.16</v>
      </c>
      <c r="F2966" s="165">
        <v>-94.799999999999955</v>
      </c>
      <c r="G2966" s="165">
        <v>-2.0900000000000016</v>
      </c>
    </row>
    <row r="2967" spans="1:7">
      <c r="A2967" s="165" t="s">
        <v>3678</v>
      </c>
      <c r="B2967" s="165">
        <v>257</v>
      </c>
      <c r="C2967" s="165">
        <v>2.61</v>
      </c>
      <c r="D2967" s="165">
        <v>480</v>
      </c>
      <c r="E2967" s="165">
        <v>6.48</v>
      </c>
      <c r="F2967" s="165">
        <v>223</v>
      </c>
      <c r="G2967" s="165">
        <v>3.8700000000000006</v>
      </c>
    </row>
    <row r="2968" spans="1:7">
      <c r="A2968" s="165" t="s">
        <v>3679</v>
      </c>
      <c r="B2968" s="165">
        <v>250.5</v>
      </c>
      <c r="C2968" s="165">
        <v>3.7899999999999996</v>
      </c>
      <c r="D2968" s="165">
        <v>480</v>
      </c>
      <c r="E2968" s="165">
        <v>6.48</v>
      </c>
      <c r="F2968" s="165">
        <v>229.5</v>
      </c>
      <c r="G2968" s="165">
        <v>2.6900000000000008</v>
      </c>
    </row>
    <row r="2969" spans="1:7">
      <c r="A2969" s="165" t="s">
        <v>3680</v>
      </c>
      <c r="B2969" s="165">
        <v>220</v>
      </c>
      <c r="C2969" s="165">
        <v>3.2898960000000002</v>
      </c>
      <c r="D2969" s="165">
        <v>480</v>
      </c>
      <c r="E2969" s="165">
        <v>6.48</v>
      </c>
      <c r="F2969" s="165">
        <v>260</v>
      </c>
      <c r="G2969" s="165">
        <v>3.1901040000000003</v>
      </c>
    </row>
    <row r="2970" spans="1:7">
      <c r="A2970" s="165" t="s">
        <v>3681</v>
      </c>
      <c r="B2970" s="165">
        <v>493.1</v>
      </c>
      <c r="C2970" s="165">
        <v>7.5412799999999995</v>
      </c>
      <c r="D2970" s="165">
        <v>640</v>
      </c>
      <c r="E2970" s="165">
        <v>8.64</v>
      </c>
      <c r="F2970" s="165">
        <v>146.89999999999998</v>
      </c>
      <c r="G2970" s="165">
        <v>1.098720000000001</v>
      </c>
    </row>
    <row r="2971" spans="1:7">
      <c r="A2971" s="165" t="s">
        <v>3682</v>
      </c>
      <c r="B2971" s="165">
        <v>270.5</v>
      </c>
      <c r="C2971" s="165">
        <v>3.76</v>
      </c>
      <c r="D2971" s="165">
        <v>320</v>
      </c>
      <c r="E2971" s="165">
        <v>4.32</v>
      </c>
      <c r="F2971" s="165">
        <v>49.5</v>
      </c>
      <c r="G2971" s="165">
        <v>0.5600000000000005</v>
      </c>
    </row>
    <row r="2972" spans="1:7">
      <c r="A2972" s="165" t="s">
        <v>3683</v>
      </c>
      <c r="B2972" s="165">
        <v>106</v>
      </c>
      <c r="C2972" s="165">
        <v>1.88</v>
      </c>
      <c r="D2972" s="165">
        <v>224</v>
      </c>
      <c r="E2972" s="165">
        <v>3.08</v>
      </c>
      <c r="F2972" s="165">
        <v>118</v>
      </c>
      <c r="G2972" s="165">
        <v>1.2000000000000002</v>
      </c>
    </row>
    <row r="2973" spans="1:7">
      <c r="A2973" s="165" t="s">
        <v>3684</v>
      </c>
      <c r="B2973" s="165">
        <v>313.8</v>
      </c>
      <c r="C2973" s="165">
        <v>5.4200000000000017</v>
      </c>
      <c r="D2973" s="165">
        <v>480</v>
      </c>
      <c r="E2973" s="165">
        <v>6.48</v>
      </c>
      <c r="F2973" s="165">
        <v>166.2</v>
      </c>
      <c r="G2973" s="165">
        <v>1.0599999999999987</v>
      </c>
    </row>
    <row r="2974" spans="1:7">
      <c r="A2974" s="165" t="s">
        <v>3685</v>
      </c>
      <c r="B2974" s="165">
        <v>578.79999999999995</v>
      </c>
      <c r="C2974" s="165">
        <v>9.0098449999999985</v>
      </c>
      <c r="D2974" s="165">
        <v>960</v>
      </c>
      <c r="E2974" s="165">
        <v>12.96</v>
      </c>
      <c r="F2974" s="165">
        <v>381.20000000000005</v>
      </c>
      <c r="G2974" s="165">
        <v>3.9501550000000023</v>
      </c>
    </row>
    <row r="2975" spans="1:7">
      <c r="A2975" s="165" t="s">
        <v>3686</v>
      </c>
      <c r="B2975" s="165">
        <v>424.8</v>
      </c>
      <c r="C2975" s="165">
        <v>5.66</v>
      </c>
      <c r="D2975" s="165">
        <v>640</v>
      </c>
      <c r="E2975" s="165">
        <v>8.64</v>
      </c>
      <c r="F2975" s="165">
        <v>215.2</v>
      </c>
      <c r="G2975" s="165">
        <v>2.9800000000000004</v>
      </c>
    </row>
    <row r="2976" spans="1:7">
      <c r="A2976" s="165" t="s">
        <v>3687</v>
      </c>
      <c r="B2976" s="165">
        <v>447.8</v>
      </c>
      <c r="C2976" s="165">
        <v>6.0047920000000001</v>
      </c>
      <c r="D2976" s="165">
        <v>640</v>
      </c>
      <c r="E2976" s="165">
        <v>8.64</v>
      </c>
      <c r="F2976" s="165">
        <v>192.2</v>
      </c>
      <c r="G2976" s="165">
        <v>2.6352080000000004</v>
      </c>
    </row>
    <row r="2977" spans="1:7">
      <c r="A2977" s="165" t="s">
        <v>3688</v>
      </c>
      <c r="B2977" s="165">
        <v>264.10000000000002</v>
      </c>
      <c r="C2977" s="165">
        <v>3.8712800000000005</v>
      </c>
      <c r="D2977" s="165">
        <v>448</v>
      </c>
      <c r="E2977" s="165">
        <v>6.16</v>
      </c>
      <c r="F2977" s="165">
        <v>183.89999999999998</v>
      </c>
      <c r="G2977" s="165">
        <v>2.2887199999999996</v>
      </c>
    </row>
    <row r="2978" spans="1:7">
      <c r="A2978" s="165" t="s">
        <v>3689</v>
      </c>
      <c r="B2978" s="165">
        <v>310.10000000000002</v>
      </c>
      <c r="C2978" s="165">
        <v>4.782</v>
      </c>
      <c r="D2978" s="165">
        <v>480</v>
      </c>
      <c r="E2978" s="165">
        <v>6.48</v>
      </c>
      <c r="F2978" s="165">
        <v>169.89999999999998</v>
      </c>
      <c r="G2978" s="165">
        <v>1.6980000000000004</v>
      </c>
    </row>
    <row r="2979" spans="1:7">
      <c r="A2979" s="165" t="s">
        <v>3690</v>
      </c>
      <c r="B2979" s="165">
        <v>90.9</v>
      </c>
      <c r="C2979" s="165">
        <v>2.0999999999999996</v>
      </c>
      <c r="D2979" s="165">
        <v>324</v>
      </c>
      <c r="E2979" s="165">
        <v>3.96</v>
      </c>
      <c r="F2979" s="165">
        <v>233.1</v>
      </c>
      <c r="G2979" s="165">
        <v>1.8600000000000003</v>
      </c>
    </row>
    <row r="2980" spans="1:7">
      <c r="A2980" s="165" t="s">
        <v>3691</v>
      </c>
      <c r="B2980" s="165">
        <v>181.5</v>
      </c>
      <c r="C2980" s="165">
        <v>2.9940000000000002</v>
      </c>
      <c r="D2980" s="165">
        <v>240</v>
      </c>
      <c r="E2980" s="165">
        <v>2.8</v>
      </c>
      <c r="F2980" s="165">
        <v>58.5</v>
      </c>
      <c r="G2980" s="165">
        <v>-0.19400000000000039</v>
      </c>
    </row>
    <row r="2981" spans="1:7">
      <c r="A2981" s="165" t="s">
        <v>3692</v>
      </c>
      <c r="B2981" s="165">
        <v>135</v>
      </c>
      <c r="C2981" s="165">
        <v>1.88</v>
      </c>
      <c r="D2981" s="165">
        <v>216</v>
      </c>
      <c r="E2981" s="165">
        <v>2.64</v>
      </c>
      <c r="F2981" s="165">
        <v>81</v>
      </c>
      <c r="G2981" s="165">
        <v>0.76000000000000023</v>
      </c>
    </row>
    <row r="2982" spans="1:7">
      <c r="A2982" s="165" t="s">
        <v>3693</v>
      </c>
      <c r="B2982" s="165">
        <v>772.4</v>
      </c>
      <c r="C2982" s="165">
        <v>11.161757000000001</v>
      </c>
      <c r="D2982" s="165">
        <v>480</v>
      </c>
      <c r="E2982" s="165">
        <v>6.48</v>
      </c>
      <c r="F2982" s="165">
        <v>-292.39999999999998</v>
      </c>
      <c r="G2982" s="165">
        <v>-4.6817570000000011</v>
      </c>
    </row>
    <row r="2983" spans="1:7">
      <c r="A2983" s="165" t="s">
        <v>3694</v>
      </c>
      <c r="B2983" s="165">
        <v>65</v>
      </c>
      <c r="C2983" s="165">
        <v>0.62349999999999994</v>
      </c>
      <c r="D2983" s="165">
        <v>0</v>
      </c>
      <c r="E2983" s="165">
        <v>0</v>
      </c>
      <c r="F2983" s="165">
        <v>-65</v>
      </c>
      <c r="G2983" s="165">
        <v>-0.62349999999999994</v>
      </c>
    </row>
    <row r="2984" spans="1:7">
      <c r="A2984" s="165" t="s">
        <v>3695</v>
      </c>
      <c r="B2984" s="165">
        <v>253.9</v>
      </c>
      <c r="C2984" s="165">
        <v>4.281555</v>
      </c>
      <c r="D2984" s="165">
        <v>324</v>
      </c>
      <c r="E2984" s="165">
        <v>3.96</v>
      </c>
      <c r="F2984" s="165">
        <v>70.099999999999994</v>
      </c>
      <c r="G2984" s="165">
        <v>-0.32155500000000004</v>
      </c>
    </row>
    <row r="2985" spans="1:7">
      <c r="A2985" s="165" t="s">
        <v>3696</v>
      </c>
      <c r="B2985" s="165">
        <v>173.2</v>
      </c>
      <c r="C2985" s="165">
        <v>2.4400000000000004</v>
      </c>
      <c r="D2985" s="165">
        <v>560</v>
      </c>
      <c r="E2985" s="165">
        <v>7.6999999999999993</v>
      </c>
      <c r="F2985" s="165">
        <v>386.8</v>
      </c>
      <c r="G2985" s="165">
        <v>5.2599999999999989</v>
      </c>
    </row>
    <row r="2986" spans="1:7">
      <c r="A2986" s="165" t="s">
        <v>3697</v>
      </c>
      <c r="B2986" s="165">
        <v>217.5</v>
      </c>
      <c r="C2986" s="165">
        <v>3.1799999999999993</v>
      </c>
      <c r="D2986" s="165">
        <v>324</v>
      </c>
      <c r="E2986" s="165">
        <v>3.96</v>
      </c>
      <c r="F2986" s="165">
        <v>106.5</v>
      </c>
      <c r="G2986" s="165">
        <v>0.78000000000000069</v>
      </c>
    </row>
    <row r="2987" spans="1:7">
      <c r="A2987" s="165" t="s">
        <v>3698</v>
      </c>
      <c r="B2987" s="165">
        <v>60.6</v>
      </c>
      <c r="C2987" s="165">
        <v>1.4</v>
      </c>
      <c r="D2987" s="165">
        <v>216</v>
      </c>
      <c r="E2987" s="165">
        <v>2.64</v>
      </c>
      <c r="F2987" s="165">
        <v>155.4</v>
      </c>
      <c r="G2987" s="165">
        <v>1.2400000000000002</v>
      </c>
    </row>
    <row r="2988" spans="1:7">
      <c r="A2988" s="165" t="s">
        <v>3699</v>
      </c>
      <c r="B2988" s="165">
        <v>34</v>
      </c>
      <c r="C2988" s="165">
        <v>0.24</v>
      </c>
      <c r="D2988" s="165">
        <v>180</v>
      </c>
      <c r="E2988" s="165">
        <v>2.1</v>
      </c>
      <c r="F2988" s="165">
        <v>146</v>
      </c>
      <c r="G2988" s="165">
        <v>1.86</v>
      </c>
    </row>
    <row r="2989" spans="1:7">
      <c r="A2989" s="165" t="s">
        <v>3700</v>
      </c>
      <c r="B2989" s="165">
        <v>120.3</v>
      </c>
      <c r="C2989" s="165">
        <v>1.42</v>
      </c>
      <c r="D2989" s="165">
        <v>324</v>
      </c>
      <c r="E2989" s="165">
        <v>3.96</v>
      </c>
      <c r="F2989" s="165">
        <v>203.7</v>
      </c>
      <c r="G2989" s="165">
        <v>2.54</v>
      </c>
    </row>
    <row r="2990" spans="1:7">
      <c r="A2990" s="165" t="s">
        <v>3701</v>
      </c>
      <c r="B2990" s="165">
        <v>51</v>
      </c>
      <c r="C2990" s="165">
        <v>0.36</v>
      </c>
      <c r="D2990" s="165">
        <v>180</v>
      </c>
      <c r="E2990" s="165">
        <v>2.1</v>
      </c>
      <c r="F2990" s="165">
        <v>129</v>
      </c>
      <c r="G2990" s="165">
        <v>1.7400000000000002</v>
      </c>
    </row>
    <row r="2991" spans="1:7">
      <c r="A2991" s="165" t="s">
        <v>3702</v>
      </c>
      <c r="B2991" s="165">
        <v>377.7</v>
      </c>
      <c r="C2991" s="165">
        <v>5.7039999999999997</v>
      </c>
      <c r="D2991" s="165">
        <v>560</v>
      </c>
      <c r="E2991" s="165">
        <v>7.6999999999999993</v>
      </c>
      <c r="F2991" s="165">
        <v>182.3</v>
      </c>
      <c r="G2991" s="165">
        <v>1.9959999999999996</v>
      </c>
    </row>
    <row r="2992" spans="1:7">
      <c r="A2992" s="165" t="s">
        <v>3703</v>
      </c>
      <c r="B2992" s="165">
        <v>233.5</v>
      </c>
      <c r="C2992" s="165">
        <v>3.4399999999999995</v>
      </c>
      <c r="D2992" s="165">
        <v>240</v>
      </c>
      <c r="E2992" s="165">
        <v>2.8</v>
      </c>
      <c r="F2992" s="165">
        <v>6.5</v>
      </c>
      <c r="G2992" s="165">
        <v>-0.63999999999999968</v>
      </c>
    </row>
    <row r="2993" spans="1:7">
      <c r="A2993" s="165" t="s">
        <v>3704</v>
      </c>
      <c r="B2993" s="165">
        <v>81</v>
      </c>
      <c r="C2993" s="165">
        <v>0.6</v>
      </c>
      <c r="D2993" s="165">
        <v>240</v>
      </c>
      <c r="E2993" s="165">
        <v>2.8</v>
      </c>
      <c r="F2993" s="165">
        <v>159</v>
      </c>
      <c r="G2993" s="165">
        <v>2.1999999999999997</v>
      </c>
    </row>
    <row r="2994" spans="1:7">
      <c r="A2994" s="165" t="s">
        <v>3705</v>
      </c>
      <c r="B2994" s="165">
        <v>277</v>
      </c>
      <c r="C2994" s="165">
        <v>4.8199999999999994</v>
      </c>
      <c r="D2994" s="165">
        <v>324</v>
      </c>
      <c r="E2994" s="165">
        <v>3.96</v>
      </c>
      <c r="F2994" s="165">
        <v>47</v>
      </c>
      <c r="G2994" s="165">
        <v>-0.85999999999999943</v>
      </c>
    </row>
    <row r="2995" spans="1:7">
      <c r="A2995" s="165" t="s">
        <v>3706</v>
      </c>
      <c r="B2995" s="165">
        <v>467</v>
      </c>
      <c r="C2995" s="165">
        <v>6.8072800000000013</v>
      </c>
      <c r="D2995" s="165">
        <v>800</v>
      </c>
      <c r="E2995" s="165">
        <v>10.799999999999999</v>
      </c>
      <c r="F2995" s="165">
        <v>333</v>
      </c>
      <c r="G2995" s="165">
        <v>3.9927199999999976</v>
      </c>
    </row>
    <row r="2996" spans="1:7">
      <c r="A2996" s="165" t="s">
        <v>3707</v>
      </c>
      <c r="B2996" s="165">
        <v>392.6</v>
      </c>
      <c r="C2996" s="165">
        <v>5.0727850000000005</v>
      </c>
      <c r="D2996" s="165">
        <v>480</v>
      </c>
      <c r="E2996" s="165">
        <v>6.48</v>
      </c>
      <c r="F2996" s="165">
        <v>87.399999999999977</v>
      </c>
      <c r="G2996" s="165">
        <v>1.4072149999999999</v>
      </c>
    </row>
    <row r="2997" spans="1:7">
      <c r="A2997" s="165" t="s">
        <v>3708</v>
      </c>
      <c r="B2997" s="165">
        <v>178.2</v>
      </c>
      <c r="C2997" s="165">
        <v>2.6556000000000002</v>
      </c>
      <c r="D2997" s="165">
        <v>240</v>
      </c>
      <c r="E2997" s="165">
        <v>2.8</v>
      </c>
      <c r="F2997" s="165">
        <v>61.800000000000011</v>
      </c>
      <c r="G2997" s="165">
        <v>0.14439999999999964</v>
      </c>
    </row>
    <row r="2998" spans="1:7">
      <c r="A2998" s="165" t="s">
        <v>3709</v>
      </c>
      <c r="B2998" s="165">
        <v>102</v>
      </c>
      <c r="C2998" s="165">
        <v>0.72</v>
      </c>
      <c r="D2998" s="165">
        <v>180</v>
      </c>
      <c r="E2998" s="165">
        <v>2.1</v>
      </c>
      <c r="F2998" s="165">
        <v>78</v>
      </c>
      <c r="G2998" s="165">
        <v>1.3800000000000001</v>
      </c>
    </row>
    <row r="2999" spans="1:7">
      <c r="A2999" s="165" t="s">
        <v>3710</v>
      </c>
      <c r="B2999" s="165">
        <v>341.7</v>
      </c>
      <c r="C2999" s="165">
        <v>4.59</v>
      </c>
      <c r="D2999" s="165">
        <v>672</v>
      </c>
      <c r="E2999" s="165">
        <v>9.24</v>
      </c>
      <c r="F2999" s="165">
        <v>330.3</v>
      </c>
      <c r="G2999" s="165">
        <v>4.6500000000000004</v>
      </c>
    </row>
    <row r="3000" spans="1:7">
      <c r="A3000" s="165" t="s">
        <v>3711</v>
      </c>
      <c r="B3000" s="165">
        <v>168.5</v>
      </c>
      <c r="C3000" s="165">
        <v>2.52</v>
      </c>
      <c r="D3000" s="165">
        <v>0</v>
      </c>
      <c r="E3000" s="165">
        <v>0</v>
      </c>
      <c r="F3000" s="165">
        <v>-168.5</v>
      </c>
      <c r="G3000" s="165">
        <v>-2.52</v>
      </c>
    </row>
    <row r="3001" spans="1:7">
      <c r="A3001" s="165" t="s">
        <v>3712</v>
      </c>
      <c r="B3001" s="165">
        <v>51</v>
      </c>
      <c r="C3001" s="165">
        <v>0.36</v>
      </c>
      <c r="D3001" s="165">
        <v>180</v>
      </c>
      <c r="E3001" s="165">
        <v>2.1</v>
      </c>
      <c r="F3001" s="165">
        <v>129</v>
      </c>
      <c r="G3001" s="165">
        <v>1.7400000000000002</v>
      </c>
    </row>
    <row r="3002" spans="1:7">
      <c r="A3002" s="165" t="s">
        <v>3713</v>
      </c>
      <c r="B3002" s="165">
        <v>221.4</v>
      </c>
      <c r="C3002" s="165">
        <v>3.33</v>
      </c>
      <c r="D3002" s="165">
        <v>324</v>
      </c>
      <c r="E3002" s="165">
        <v>3.96</v>
      </c>
      <c r="F3002" s="165">
        <v>102.6</v>
      </c>
      <c r="G3002" s="165">
        <v>0.62999999999999989</v>
      </c>
    </row>
    <row r="3003" spans="1:7">
      <c r="A3003" s="165" t="s">
        <v>3714</v>
      </c>
      <c r="B3003" s="165">
        <v>102</v>
      </c>
      <c r="C3003" s="165">
        <v>0.72</v>
      </c>
      <c r="D3003" s="165">
        <v>180</v>
      </c>
      <c r="E3003" s="165">
        <v>2.1</v>
      </c>
      <c r="F3003" s="165">
        <v>78</v>
      </c>
      <c r="G3003" s="165">
        <v>1.3800000000000001</v>
      </c>
    </row>
    <row r="3004" spans="1:7">
      <c r="A3004" s="165" t="s">
        <v>3715</v>
      </c>
      <c r="B3004" s="165">
        <v>325.5</v>
      </c>
      <c r="C3004" s="165">
        <v>4.9799999999999995</v>
      </c>
      <c r="D3004" s="165">
        <v>480</v>
      </c>
      <c r="E3004" s="165">
        <v>6.48</v>
      </c>
      <c r="F3004" s="165">
        <v>154.5</v>
      </c>
      <c r="G3004" s="165">
        <v>1.5000000000000009</v>
      </c>
    </row>
    <row r="3005" spans="1:7">
      <c r="A3005" s="165" t="s">
        <v>3716</v>
      </c>
      <c r="B3005" s="165">
        <v>556.5</v>
      </c>
      <c r="C3005" s="165">
        <v>8.5277109999999983</v>
      </c>
      <c r="D3005" s="165">
        <v>480</v>
      </c>
      <c r="E3005" s="165">
        <v>6.48</v>
      </c>
      <c r="F3005" s="165">
        <v>-76.5</v>
      </c>
      <c r="G3005" s="165">
        <v>-2.0477109999999978</v>
      </c>
    </row>
    <row r="3006" spans="1:7">
      <c r="A3006" s="165" t="s">
        <v>3717</v>
      </c>
      <c r="B3006" s="165">
        <v>591.29999999999995</v>
      </c>
      <c r="C3006" s="165">
        <v>8.809702999999999</v>
      </c>
      <c r="D3006" s="165">
        <v>640</v>
      </c>
      <c r="E3006" s="165">
        <v>8.64</v>
      </c>
      <c r="F3006" s="165">
        <v>48.700000000000045</v>
      </c>
      <c r="G3006" s="165">
        <v>-0.16970299999999838</v>
      </c>
    </row>
    <row r="3007" spans="1:7">
      <c r="A3007" s="165" t="s">
        <v>3718</v>
      </c>
      <c r="B3007" s="165">
        <v>273.5</v>
      </c>
      <c r="C3007" s="165">
        <v>4.3920000000000003</v>
      </c>
      <c r="D3007" s="165">
        <v>448</v>
      </c>
      <c r="E3007" s="165">
        <v>6.16</v>
      </c>
      <c r="F3007" s="165">
        <v>174.5</v>
      </c>
      <c r="G3007" s="165">
        <v>1.7679999999999998</v>
      </c>
    </row>
    <row r="3008" spans="1:7">
      <c r="A3008" s="165" t="s">
        <v>3719</v>
      </c>
      <c r="B3008" s="165">
        <v>120</v>
      </c>
      <c r="C3008" s="165">
        <v>0.87</v>
      </c>
      <c r="D3008" s="165">
        <v>264</v>
      </c>
      <c r="E3008" s="165">
        <v>2.6100000000000003</v>
      </c>
      <c r="F3008" s="165">
        <v>144</v>
      </c>
      <c r="G3008" s="165">
        <v>1.7400000000000002</v>
      </c>
    </row>
    <row r="3009" spans="1:7">
      <c r="A3009" s="165" t="s">
        <v>3720</v>
      </c>
      <c r="B3009" s="165">
        <v>234</v>
      </c>
      <c r="C3009" s="165">
        <v>5.1999999999999993</v>
      </c>
      <c r="D3009" s="165">
        <v>448</v>
      </c>
      <c r="E3009" s="165">
        <v>6.16</v>
      </c>
      <c r="F3009" s="165">
        <v>214</v>
      </c>
      <c r="G3009" s="165">
        <v>0.96000000000000085</v>
      </c>
    </row>
    <row r="3010" spans="1:7">
      <c r="A3010" s="165" t="s">
        <v>3721</v>
      </c>
      <c r="B3010" s="165">
        <v>703.2</v>
      </c>
      <c r="C3010" s="165">
        <v>12.225999999999999</v>
      </c>
      <c r="D3010" s="165">
        <v>960</v>
      </c>
      <c r="E3010" s="165">
        <v>12.96</v>
      </c>
      <c r="F3010" s="165">
        <v>256.79999999999995</v>
      </c>
      <c r="G3010" s="165">
        <v>0.73400000000000176</v>
      </c>
    </row>
    <row r="3011" spans="1:7">
      <c r="A3011" s="165" t="s">
        <v>3722</v>
      </c>
      <c r="B3011" s="165">
        <v>361.2</v>
      </c>
      <c r="C3011" s="165">
        <v>5.3699999999999992</v>
      </c>
      <c r="D3011" s="165">
        <v>672</v>
      </c>
      <c r="E3011" s="165">
        <v>9.24</v>
      </c>
      <c r="F3011" s="165">
        <v>310.8</v>
      </c>
      <c r="G3011" s="165">
        <v>3.870000000000001</v>
      </c>
    </row>
    <row r="3012" spans="1:7">
      <c r="A3012" s="165" t="s">
        <v>3723</v>
      </c>
      <c r="B3012" s="165">
        <v>650.70000000000005</v>
      </c>
      <c r="C3012" s="165">
        <v>10.41</v>
      </c>
      <c r="D3012" s="165">
        <v>960</v>
      </c>
      <c r="E3012" s="165">
        <v>12.96</v>
      </c>
      <c r="F3012" s="165">
        <v>309.29999999999995</v>
      </c>
      <c r="G3012" s="165">
        <v>2.5500000000000007</v>
      </c>
    </row>
    <row r="3013" spans="1:7">
      <c r="A3013" s="165" t="s">
        <v>3724</v>
      </c>
      <c r="B3013" s="165">
        <v>536.6</v>
      </c>
      <c r="C3013" s="165">
        <v>9.2268050000000006</v>
      </c>
      <c r="D3013" s="165">
        <v>640</v>
      </c>
      <c r="E3013" s="165">
        <v>8.64</v>
      </c>
      <c r="F3013" s="165">
        <v>103.39999999999998</v>
      </c>
      <c r="G3013" s="165">
        <v>-0.58680500000000002</v>
      </c>
    </row>
    <row r="3014" spans="1:7">
      <c r="A3014" s="165" t="s">
        <v>3725</v>
      </c>
      <c r="B3014" s="165">
        <v>322</v>
      </c>
      <c r="C3014" s="165">
        <v>5.00528</v>
      </c>
      <c r="D3014" s="165">
        <v>300</v>
      </c>
      <c r="E3014" s="165">
        <v>3.5</v>
      </c>
      <c r="F3014" s="165">
        <v>-22</v>
      </c>
      <c r="G3014" s="165">
        <v>-1.50528</v>
      </c>
    </row>
    <row r="3015" spans="1:7">
      <c r="A3015" s="165" t="s">
        <v>3726</v>
      </c>
      <c r="B3015" s="165">
        <v>388.3</v>
      </c>
      <c r="C3015" s="165">
        <v>5.742</v>
      </c>
      <c r="D3015" s="165">
        <v>560</v>
      </c>
      <c r="E3015" s="165">
        <v>7.6999999999999993</v>
      </c>
      <c r="F3015" s="165">
        <v>171.7</v>
      </c>
      <c r="G3015" s="165">
        <v>1.9579999999999993</v>
      </c>
    </row>
    <row r="3016" spans="1:7">
      <c r="A3016" s="165" t="s">
        <v>3727</v>
      </c>
      <c r="B3016" s="165">
        <v>739.5</v>
      </c>
      <c r="C3016" s="165">
        <v>11.557204999999998</v>
      </c>
      <c r="D3016" s="165">
        <v>960</v>
      </c>
      <c r="E3016" s="165">
        <v>12.96</v>
      </c>
      <c r="F3016" s="165">
        <v>220.5</v>
      </c>
      <c r="G3016" s="165">
        <v>1.4027950000000029</v>
      </c>
    </row>
    <row r="3017" spans="1:7">
      <c r="A3017" s="165" t="s">
        <v>3728</v>
      </c>
      <c r="B3017" s="165">
        <v>429</v>
      </c>
      <c r="C3017" s="165">
        <v>5.6487119999999997</v>
      </c>
      <c r="D3017" s="165">
        <v>640</v>
      </c>
      <c r="E3017" s="165">
        <v>8.64</v>
      </c>
      <c r="F3017" s="165">
        <v>211</v>
      </c>
      <c r="G3017" s="165">
        <v>2.9912880000000008</v>
      </c>
    </row>
    <row r="3018" spans="1:7">
      <c r="A3018" s="165" t="s">
        <v>3729</v>
      </c>
      <c r="B3018" s="165">
        <v>680.8</v>
      </c>
      <c r="C3018" s="165">
        <v>9.6736799999999992</v>
      </c>
      <c r="D3018" s="165">
        <v>960</v>
      </c>
      <c r="E3018" s="165">
        <v>12.96</v>
      </c>
      <c r="F3018" s="165">
        <v>279.20000000000005</v>
      </c>
      <c r="G3018" s="165">
        <v>3.2863200000000017</v>
      </c>
    </row>
    <row r="3019" spans="1:7">
      <c r="A3019" s="165" t="s">
        <v>3730</v>
      </c>
      <c r="B3019" s="165">
        <v>188.5</v>
      </c>
      <c r="C3019" s="165">
        <v>4.04</v>
      </c>
      <c r="D3019" s="165">
        <v>336</v>
      </c>
      <c r="E3019" s="165">
        <v>4.62</v>
      </c>
      <c r="F3019" s="165">
        <v>147.5</v>
      </c>
      <c r="G3019" s="165">
        <v>0.58000000000000007</v>
      </c>
    </row>
    <row r="3020" spans="1:7">
      <c r="A3020" s="165" t="s">
        <v>3731</v>
      </c>
      <c r="B3020" s="165">
        <v>366.4</v>
      </c>
      <c r="C3020" s="165">
        <v>5.7240000000000002</v>
      </c>
      <c r="D3020" s="165">
        <v>480</v>
      </c>
      <c r="E3020" s="165">
        <v>6.48</v>
      </c>
      <c r="F3020" s="165">
        <v>113.60000000000002</v>
      </c>
      <c r="G3020" s="165">
        <v>0.75600000000000023</v>
      </c>
    </row>
    <row r="3021" spans="1:7">
      <c r="A3021" s="165" t="s">
        <v>3732</v>
      </c>
      <c r="B3021" s="165">
        <v>194.5</v>
      </c>
      <c r="C3021" s="165">
        <v>2.93</v>
      </c>
      <c r="D3021" s="165">
        <v>448</v>
      </c>
      <c r="E3021" s="165">
        <v>6.16</v>
      </c>
      <c r="F3021" s="165">
        <v>253.5</v>
      </c>
      <c r="G3021" s="165">
        <v>3.23</v>
      </c>
    </row>
    <row r="3022" spans="1:7">
      <c r="A3022" s="165" t="s">
        <v>3733</v>
      </c>
      <c r="B3022" s="165">
        <v>315.10000000000002</v>
      </c>
      <c r="C3022" s="165">
        <v>5.3000000000000007</v>
      </c>
      <c r="D3022" s="165">
        <v>560</v>
      </c>
      <c r="E3022" s="165">
        <v>7.6999999999999993</v>
      </c>
      <c r="F3022" s="165">
        <v>244.89999999999998</v>
      </c>
      <c r="G3022" s="165">
        <v>2.3999999999999986</v>
      </c>
    </row>
    <row r="3023" spans="1:7">
      <c r="A3023" s="165" t="s">
        <v>3734</v>
      </c>
      <c r="B3023" s="165">
        <v>370.4</v>
      </c>
      <c r="C3023" s="165">
        <v>6.2319999999999993</v>
      </c>
      <c r="D3023" s="165">
        <v>480</v>
      </c>
      <c r="E3023" s="165">
        <v>6.48</v>
      </c>
      <c r="F3023" s="165">
        <v>109.60000000000002</v>
      </c>
      <c r="G3023" s="165">
        <v>0.24800000000000111</v>
      </c>
    </row>
    <row r="3024" spans="1:7">
      <c r="A3024" s="165" t="s">
        <v>3735</v>
      </c>
      <c r="B3024" s="165">
        <v>201.2</v>
      </c>
      <c r="C3024" s="165">
        <v>4.0299999999999994</v>
      </c>
      <c r="D3024" s="165">
        <v>180</v>
      </c>
      <c r="E3024" s="165">
        <v>2.1</v>
      </c>
      <c r="F3024" s="165">
        <v>-21.199999999999989</v>
      </c>
      <c r="G3024" s="165">
        <v>-1.9299999999999993</v>
      </c>
    </row>
    <row r="3025" spans="1:7">
      <c r="A3025" s="165" t="s">
        <v>3736</v>
      </c>
      <c r="B3025" s="165">
        <v>397.9</v>
      </c>
      <c r="C3025" s="165">
        <v>7.5640000000000001</v>
      </c>
      <c r="D3025" s="165">
        <v>480</v>
      </c>
      <c r="E3025" s="165">
        <v>6.48</v>
      </c>
      <c r="F3025" s="165">
        <v>82.100000000000023</v>
      </c>
      <c r="G3025" s="165">
        <v>-1.0839999999999996</v>
      </c>
    </row>
    <row r="3026" spans="1:7">
      <c r="A3026" s="165" t="s">
        <v>3737</v>
      </c>
      <c r="B3026" s="165">
        <v>578.9</v>
      </c>
      <c r="C3026" s="165">
        <v>9.952</v>
      </c>
      <c r="D3026" s="165">
        <v>480</v>
      </c>
      <c r="E3026" s="165">
        <v>6.48</v>
      </c>
      <c r="F3026" s="165">
        <v>-98.899999999999977</v>
      </c>
      <c r="G3026" s="165">
        <v>-3.4719999999999995</v>
      </c>
    </row>
    <row r="3027" spans="1:7">
      <c r="A3027" s="165" t="s">
        <v>3738</v>
      </c>
      <c r="B3027" s="165">
        <v>469.3</v>
      </c>
      <c r="C3027" s="165">
        <v>6.2932799999999984</v>
      </c>
      <c r="D3027" s="165">
        <v>336</v>
      </c>
      <c r="E3027" s="165">
        <v>4.62</v>
      </c>
      <c r="F3027" s="165">
        <v>-133.30000000000001</v>
      </c>
      <c r="G3027" s="165">
        <v>-1.6732799999999983</v>
      </c>
    </row>
    <row r="3028" spans="1:7">
      <c r="A3028" s="165" t="s">
        <v>3739</v>
      </c>
      <c r="B3028" s="165">
        <v>201.2</v>
      </c>
      <c r="C3028" s="165">
        <v>4.0299999999999994</v>
      </c>
      <c r="D3028" s="165">
        <v>180</v>
      </c>
      <c r="E3028" s="165">
        <v>2.1</v>
      </c>
      <c r="F3028" s="165">
        <v>-21.199999999999989</v>
      </c>
      <c r="G3028" s="165">
        <v>-1.9299999999999993</v>
      </c>
    </row>
    <row r="3029" spans="1:7">
      <c r="A3029" s="165" t="s">
        <v>3740</v>
      </c>
      <c r="B3029" s="165">
        <v>222.1</v>
      </c>
      <c r="C3029" s="165">
        <v>3.64</v>
      </c>
      <c r="D3029" s="165">
        <v>324</v>
      </c>
      <c r="E3029" s="165">
        <v>3.96</v>
      </c>
      <c r="F3029" s="165">
        <v>101.9</v>
      </c>
      <c r="G3029" s="165">
        <v>0.31999999999999984</v>
      </c>
    </row>
    <row r="3030" spans="1:7">
      <c r="A3030" s="165" t="s">
        <v>3741</v>
      </c>
      <c r="B3030" s="165">
        <v>201.2</v>
      </c>
      <c r="C3030" s="165">
        <v>4.0299999999999994</v>
      </c>
      <c r="D3030" s="165">
        <v>324</v>
      </c>
      <c r="E3030" s="165">
        <v>3.96</v>
      </c>
      <c r="F3030" s="165">
        <v>122.80000000000001</v>
      </c>
      <c r="G3030" s="165">
        <v>-6.9999999999999396E-2</v>
      </c>
    </row>
  </sheetData>
  <mergeCells count="1">
    <mergeCell ref="A4:A5"/>
  </mergeCells>
  <conditionalFormatting sqref="A1:A1048576">
    <cfRule type="duplicateValues" dxfId="38" priority="26"/>
    <cfRule type="duplicateValues" dxfId="37" priority="27"/>
    <cfRule type="duplicateValues" dxfId="36" priority="28"/>
  </conditionalFormatting>
  <conditionalFormatting sqref="F6:G9">
    <cfRule type="cellIs" dxfId="35" priority="12" operator="lessThan">
      <formula>0.01</formula>
    </cfRule>
    <cfRule type="cellIs" dxfId="34" priority="13" operator="greaterThan">
      <formula>0.01</formula>
    </cfRule>
    <cfRule type="cellIs" dxfId="33" priority="14" operator="greaterThan">
      <formula>-0.01</formula>
    </cfRule>
    <cfRule type="cellIs" dxfId="32" priority="15" operator="lessThan">
      <formula>-0.01</formula>
    </cfRule>
    <cfRule type="cellIs" dxfId="31" priority="16" operator="greaterThan">
      <formula>-0.01</formula>
    </cfRule>
    <cfRule type="cellIs" dxfId="30" priority="17" operator="lessThan">
      <formula>-0.1</formula>
    </cfRule>
    <cfRule type="cellIs" dxfId="29" priority="18" operator="greaterThan">
      <formula>-0.1</formula>
    </cfRule>
    <cfRule type="cellIs" dxfId="28" priority="19" operator="greaterThan">
      <formula>-0.1</formula>
    </cfRule>
    <cfRule type="cellIs" dxfId="27" priority="20" operator="greaterThan">
      <formula>-0.00001</formula>
    </cfRule>
    <cfRule type="cellIs" dxfId="26" priority="21" operator="lessThan">
      <formula>-0.1</formula>
    </cfRule>
    <cfRule type="cellIs" dxfId="25" priority="22" operator="greaterThan">
      <formula>0</formula>
    </cfRule>
  </conditionalFormatting>
  <conditionalFormatting sqref="F10:G392">
    <cfRule type="cellIs" dxfId="24" priority="1" operator="lessThan">
      <formula>0.01</formula>
    </cfRule>
    <cfRule type="cellIs" dxfId="23" priority="2" operator="greaterThan">
      <formula>0.01</formula>
    </cfRule>
    <cfRule type="cellIs" dxfId="22" priority="3" operator="greaterThan">
      <formula>-0.01</formula>
    </cfRule>
    <cfRule type="cellIs" dxfId="21" priority="4" operator="lessThan">
      <formula>-0.01</formula>
    </cfRule>
    <cfRule type="cellIs" dxfId="20" priority="5" operator="greaterThan">
      <formula>-0.01</formula>
    </cfRule>
    <cfRule type="cellIs" dxfId="19" priority="6" operator="lessThan">
      <formula>-0.1</formula>
    </cfRule>
    <cfRule type="cellIs" dxfId="18" priority="7" operator="greaterThan">
      <formula>-0.1</formula>
    </cfRule>
    <cfRule type="cellIs" dxfId="17" priority="8" operator="greaterThan">
      <formula>-0.1</formula>
    </cfRule>
    <cfRule type="cellIs" dxfId="16" priority="9" operator="greaterThan">
      <formula>-0.00001</formula>
    </cfRule>
    <cfRule type="cellIs" dxfId="15" priority="10" operator="lessThan">
      <formula>-0.1</formula>
    </cfRule>
    <cfRule type="cellIs" dxfId="14" priority="11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A56"/>
  <sheetViews>
    <sheetView showGridLines="0" topLeftCell="D25" zoomScaleNormal="100" workbookViewId="0">
      <selection activeCell="M26" sqref="G26:M40"/>
    </sheetView>
    <sheetView tabSelected="1" topLeftCell="H1" zoomScaleNormal="100" workbookViewId="1">
      <selection activeCell="K12" sqref="K12"/>
    </sheetView>
  </sheetViews>
  <sheetFormatPr defaultRowHeight="13.2" outlineLevelCol="1"/>
  <cols>
    <col min="1" max="1" width="5" style="33" customWidth="1" collapsed="1"/>
    <col min="2" max="2" width="11.5546875" style="2" customWidth="1" collapsed="1"/>
    <col min="3" max="3" width="22.33203125" style="33" customWidth="1" outlineLevel="1"/>
    <col min="4" max="4" width="19.33203125" style="33" customWidth="1" outlineLevel="1"/>
    <col min="5" max="5" width="7.109375" style="33" customWidth="1"/>
    <col min="6" max="6" width="18.33203125" style="2" customWidth="1" collapsed="1"/>
    <col min="7" max="7" width="34.88671875" style="2" customWidth="1" collapsed="1"/>
    <col min="8" max="8" width="11.6640625" style="2" customWidth="1" collapsed="1"/>
    <col min="9" max="9" width="13.6640625" style="2" bestFit="1" customWidth="1" collapsed="1"/>
    <col min="10" max="10" width="10.6640625" style="2" customWidth="1" collapsed="1"/>
    <col min="11" max="11" width="9.6640625" style="2" bestFit="1" customWidth="1" collapsed="1"/>
    <col min="12" max="12" width="35.6640625" style="2" customWidth="1" collapsed="1"/>
    <col min="13" max="13" width="35.5546875" style="2" bestFit="1" customWidth="1" collapsed="1"/>
    <col min="14" max="14" width="24.88671875" style="2" bestFit="1" customWidth="1" collapsed="1"/>
    <col min="15" max="15" width="30.44140625" style="2" customWidth="1" collapsed="1"/>
    <col min="16" max="18" width="9.109375" style="2" collapsed="1"/>
    <col min="19" max="20" width="9.109375" style="2"/>
    <col min="21" max="255" width="9.109375" style="2" collapsed="1"/>
    <col min="256" max="257" width="6.88671875" style="2" customWidth="1" collapsed="1"/>
    <col min="258" max="258" width="15.109375" style="2" customWidth="1" collapsed="1"/>
    <col min="259" max="259" width="11" style="2" customWidth="1" collapsed="1"/>
    <col min="260" max="260" width="38.109375" style="2" bestFit="1" customWidth="1" collapsed="1"/>
    <col min="261" max="261" width="19.109375" style="2" bestFit="1" customWidth="1" collapsed="1"/>
    <col min="262" max="262" width="10" style="2" bestFit="1" customWidth="1" collapsed="1"/>
    <col min="263" max="263" width="13.6640625" style="2" bestFit="1" customWidth="1" collapsed="1"/>
    <col min="264" max="264" width="15" style="2" bestFit="1" customWidth="1" collapsed="1"/>
    <col min="265" max="266" width="11.44140625" style="2" bestFit="1" customWidth="1" collapsed="1"/>
    <col min="267" max="267" width="9.88671875" style="2" customWidth="1" collapsed="1"/>
    <col min="268" max="268" width="9.109375" style="2" collapsed="1"/>
    <col min="269" max="269" width="11.44140625" style="2" bestFit="1" customWidth="1" collapsed="1"/>
    <col min="270" max="270" width="24.88671875" style="2" bestFit="1" customWidth="1" collapsed="1"/>
    <col min="271" max="271" width="17.109375" style="2" bestFit="1" customWidth="1" collapsed="1"/>
    <col min="272" max="511" width="9.109375" style="2" collapsed="1"/>
    <col min="512" max="513" width="6.88671875" style="2" customWidth="1" collapsed="1"/>
    <col min="514" max="514" width="15.109375" style="2" customWidth="1" collapsed="1"/>
    <col min="515" max="515" width="11" style="2" customWidth="1" collapsed="1"/>
    <col min="516" max="516" width="38.109375" style="2" bestFit="1" customWidth="1" collapsed="1"/>
    <col min="517" max="517" width="19.109375" style="2" bestFit="1" customWidth="1" collapsed="1"/>
    <col min="518" max="518" width="10" style="2" bestFit="1" customWidth="1" collapsed="1"/>
    <col min="519" max="519" width="13.6640625" style="2" bestFit="1" customWidth="1" collapsed="1"/>
    <col min="520" max="520" width="15" style="2" bestFit="1" customWidth="1" collapsed="1"/>
    <col min="521" max="522" width="11.44140625" style="2" bestFit="1" customWidth="1" collapsed="1"/>
    <col min="523" max="523" width="9.88671875" style="2" customWidth="1" collapsed="1"/>
    <col min="524" max="524" width="9.109375" style="2" collapsed="1"/>
    <col min="525" max="525" width="11.44140625" style="2" bestFit="1" customWidth="1" collapsed="1"/>
    <col min="526" max="526" width="24.88671875" style="2" bestFit="1" customWidth="1" collapsed="1"/>
    <col min="527" max="527" width="17.109375" style="2" bestFit="1" customWidth="1" collapsed="1"/>
    <col min="528" max="767" width="9.109375" style="2" collapsed="1"/>
    <col min="768" max="769" width="6.88671875" style="2" customWidth="1" collapsed="1"/>
    <col min="770" max="770" width="15.109375" style="2" customWidth="1" collapsed="1"/>
    <col min="771" max="771" width="11" style="2" customWidth="1" collapsed="1"/>
    <col min="772" max="772" width="38.109375" style="2" bestFit="1" customWidth="1" collapsed="1"/>
    <col min="773" max="773" width="19.109375" style="2" bestFit="1" customWidth="1" collapsed="1"/>
    <col min="774" max="774" width="10" style="2" bestFit="1" customWidth="1" collapsed="1"/>
    <col min="775" max="775" width="13.6640625" style="2" bestFit="1" customWidth="1" collapsed="1"/>
    <col min="776" max="776" width="15" style="2" bestFit="1" customWidth="1" collapsed="1"/>
    <col min="777" max="778" width="11.44140625" style="2" bestFit="1" customWidth="1" collapsed="1"/>
    <col min="779" max="779" width="9.88671875" style="2" customWidth="1" collapsed="1"/>
    <col min="780" max="780" width="9.109375" style="2" collapsed="1"/>
    <col min="781" max="781" width="11.44140625" style="2" bestFit="1" customWidth="1" collapsed="1"/>
    <col min="782" max="782" width="24.88671875" style="2" bestFit="1" customWidth="1" collapsed="1"/>
    <col min="783" max="783" width="17.109375" style="2" bestFit="1" customWidth="1" collapsed="1"/>
    <col min="784" max="1023" width="9.109375" style="2" collapsed="1"/>
    <col min="1024" max="1025" width="6.88671875" style="2" customWidth="1" collapsed="1"/>
    <col min="1026" max="1026" width="15.109375" style="2" customWidth="1" collapsed="1"/>
    <col min="1027" max="1027" width="11" style="2" customWidth="1" collapsed="1"/>
    <col min="1028" max="1028" width="38.109375" style="2" bestFit="1" customWidth="1" collapsed="1"/>
    <col min="1029" max="1029" width="19.109375" style="2" bestFit="1" customWidth="1" collapsed="1"/>
    <col min="1030" max="1030" width="10" style="2" bestFit="1" customWidth="1" collapsed="1"/>
    <col min="1031" max="1031" width="13.6640625" style="2" bestFit="1" customWidth="1" collapsed="1"/>
    <col min="1032" max="1032" width="15" style="2" bestFit="1" customWidth="1" collapsed="1"/>
    <col min="1033" max="1034" width="11.44140625" style="2" bestFit="1" customWidth="1" collapsed="1"/>
    <col min="1035" max="1035" width="9.88671875" style="2" customWidth="1" collapsed="1"/>
    <col min="1036" max="1036" width="9.109375" style="2" collapsed="1"/>
    <col min="1037" max="1037" width="11.44140625" style="2" bestFit="1" customWidth="1" collapsed="1"/>
    <col min="1038" max="1038" width="24.88671875" style="2" bestFit="1" customWidth="1" collapsed="1"/>
    <col min="1039" max="1039" width="17.109375" style="2" bestFit="1" customWidth="1" collapsed="1"/>
    <col min="1040" max="1279" width="9.109375" style="2" collapsed="1"/>
    <col min="1280" max="1281" width="6.88671875" style="2" customWidth="1" collapsed="1"/>
    <col min="1282" max="1282" width="15.109375" style="2" customWidth="1" collapsed="1"/>
    <col min="1283" max="1283" width="11" style="2" customWidth="1" collapsed="1"/>
    <col min="1284" max="1284" width="38.109375" style="2" bestFit="1" customWidth="1" collapsed="1"/>
    <col min="1285" max="1285" width="19.109375" style="2" bestFit="1" customWidth="1" collapsed="1"/>
    <col min="1286" max="1286" width="10" style="2" bestFit="1" customWidth="1" collapsed="1"/>
    <col min="1287" max="1287" width="13.6640625" style="2" bestFit="1" customWidth="1" collapsed="1"/>
    <col min="1288" max="1288" width="15" style="2" bestFit="1" customWidth="1" collapsed="1"/>
    <col min="1289" max="1290" width="11.44140625" style="2" bestFit="1" customWidth="1" collapsed="1"/>
    <col min="1291" max="1291" width="9.88671875" style="2" customWidth="1" collapsed="1"/>
    <col min="1292" max="1292" width="9.109375" style="2" collapsed="1"/>
    <col min="1293" max="1293" width="11.44140625" style="2" bestFit="1" customWidth="1" collapsed="1"/>
    <col min="1294" max="1294" width="24.88671875" style="2" bestFit="1" customWidth="1" collapsed="1"/>
    <col min="1295" max="1295" width="17.109375" style="2" bestFit="1" customWidth="1" collapsed="1"/>
    <col min="1296" max="1535" width="9.109375" style="2" collapsed="1"/>
    <col min="1536" max="1537" width="6.88671875" style="2" customWidth="1" collapsed="1"/>
    <col min="1538" max="1538" width="15.109375" style="2" customWidth="1" collapsed="1"/>
    <col min="1539" max="1539" width="11" style="2" customWidth="1" collapsed="1"/>
    <col min="1540" max="1540" width="38.109375" style="2" bestFit="1" customWidth="1" collapsed="1"/>
    <col min="1541" max="1541" width="19.109375" style="2" bestFit="1" customWidth="1" collapsed="1"/>
    <col min="1542" max="1542" width="10" style="2" bestFit="1" customWidth="1" collapsed="1"/>
    <col min="1543" max="1543" width="13.6640625" style="2" bestFit="1" customWidth="1" collapsed="1"/>
    <col min="1544" max="1544" width="15" style="2" bestFit="1" customWidth="1" collapsed="1"/>
    <col min="1545" max="1546" width="11.44140625" style="2" bestFit="1" customWidth="1" collapsed="1"/>
    <col min="1547" max="1547" width="9.88671875" style="2" customWidth="1" collapsed="1"/>
    <col min="1548" max="1548" width="9.109375" style="2" collapsed="1"/>
    <col min="1549" max="1549" width="11.44140625" style="2" bestFit="1" customWidth="1" collapsed="1"/>
    <col min="1550" max="1550" width="24.88671875" style="2" bestFit="1" customWidth="1" collapsed="1"/>
    <col min="1551" max="1551" width="17.109375" style="2" bestFit="1" customWidth="1" collapsed="1"/>
    <col min="1552" max="1791" width="9.109375" style="2" collapsed="1"/>
    <col min="1792" max="1793" width="6.88671875" style="2" customWidth="1" collapsed="1"/>
    <col min="1794" max="1794" width="15.109375" style="2" customWidth="1" collapsed="1"/>
    <col min="1795" max="1795" width="11" style="2" customWidth="1" collapsed="1"/>
    <col min="1796" max="1796" width="38.109375" style="2" bestFit="1" customWidth="1" collapsed="1"/>
    <col min="1797" max="1797" width="19.109375" style="2" bestFit="1" customWidth="1" collapsed="1"/>
    <col min="1798" max="1798" width="10" style="2" bestFit="1" customWidth="1" collapsed="1"/>
    <col min="1799" max="1799" width="13.6640625" style="2" bestFit="1" customWidth="1" collapsed="1"/>
    <col min="1800" max="1800" width="15" style="2" bestFit="1" customWidth="1" collapsed="1"/>
    <col min="1801" max="1802" width="11.44140625" style="2" bestFit="1" customWidth="1" collapsed="1"/>
    <col min="1803" max="1803" width="9.88671875" style="2" customWidth="1" collapsed="1"/>
    <col min="1804" max="1804" width="9.109375" style="2" collapsed="1"/>
    <col min="1805" max="1805" width="11.44140625" style="2" bestFit="1" customWidth="1" collapsed="1"/>
    <col min="1806" max="1806" width="24.88671875" style="2" bestFit="1" customWidth="1" collapsed="1"/>
    <col min="1807" max="1807" width="17.109375" style="2" bestFit="1" customWidth="1" collapsed="1"/>
    <col min="1808" max="2047" width="9.109375" style="2" collapsed="1"/>
    <col min="2048" max="2049" width="6.88671875" style="2" customWidth="1" collapsed="1"/>
    <col min="2050" max="2050" width="15.109375" style="2" customWidth="1" collapsed="1"/>
    <col min="2051" max="2051" width="11" style="2" customWidth="1" collapsed="1"/>
    <col min="2052" max="2052" width="38.109375" style="2" bestFit="1" customWidth="1" collapsed="1"/>
    <col min="2053" max="2053" width="19.109375" style="2" bestFit="1" customWidth="1" collapsed="1"/>
    <col min="2054" max="2054" width="10" style="2" bestFit="1" customWidth="1" collapsed="1"/>
    <col min="2055" max="2055" width="13.6640625" style="2" bestFit="1" customWidth="1" collapsed="1"/>
    <col min="2056" max="2056" width="15" style="2" bestFit="1" customWidth="1" collapsed="1"/>
    <col min="2057" max="2058" width="11.44140625" style="2" bestFit="1" customWidth="1" collapsed="1"/>
    <col min="2059" max="2059" width="9.88671875" style="2" customWidth="1" collapsed="1"/>
    <col min="2060" max="2060" width="9.109375" style="2" collapsed="1"/>
    <col min="2061" max="2061" width="11.44140625" style="2" bestFit="1" customWidth="1" collapsed="1"/>
    <col min="2062" max="2062" width="24.88671875" style="2" bestFit="1" customWidth="1" collapsed="1"/>
    <col min="2063" max="2063" width="17.109375" style="2" bestFit="1" customWidth="1" collapsed="1"/>
    <col min="2064" max="2303" width="9.109375" style="2" collapsed="1"/>
    <col min="2304" max="2305" width="6.88671875" style="2" customWidth="1" collapsed="1"/>
    <col min="2306" max="2306" width="15.109375" style="2" customWidth="1" collapsed="1"/>
    <col min="2307" max="2307" width="11" style="2" customWidth="1" collapsed="1"/>
    <col min="2308" max="2308" width="38.109375" style="2" bestFit="1" customWidth="1" collapsed="1"/>
    <col min="2309" max="2309" width="19.109375" style="2" bestFit="1" customWidth="1" collapsed="1"/>
    <col min="2310" max="2310" width="10" style="2" bestFit="1" customWidth="1" collapsed="1"/>
    <col min="2311" max="2311" width="13.6640625" style="2" bestFit="1" customWidth="1" collapsed="1"/>
    <col min="2312" max="2312" width="15" style="2" bestFit="1" customWidth="1" collapsed="1"/>
    <col min="2313" max="2314" width="11.44140625" style="2" bestFit="1" customWidth="1" collapsed="1"/>
    <col min="2315" max="2315" width="9.88671875" style="2" customWidth="1" collapsed="1"/>
    <col min="2316" max="2316" width="9.109375" style="2" collapsed="1"/>
    <col min="2317" max="2317" width="11.44140625" style="2" bestFit="1" customWidth="1" collapsed="1"/>
    <col min="2318" max="2318" width="24.88671875" style="2" bestFit="1" customWidth="1" collapsed="1"/>
    <col min="2319" max="2319" width="17.109375" style="2" bestFit="1" customWidth="1" collapsed="1"/>
    <col min="2320" max="2559" width="9.109375" style="2" collapsed="1"/>
    <col min="2560" max="2561" width="6.88671875" style="2" customWidth="1" collapsed="1"/>
    <col min="2562" max="2562" width="15.109375" style="2" customWidth="1" collapsed="1"/>
    <col min="2563" max="2563" width="11" style="2" customWidth="1" collapsed="1"/>
    <col min="2564" max="2564" width="38.109375" style="2" bestFit="1" customWidth="1" collapsed="1"/>
    <col min="2565" max="2565" width="19.109375" style="2" bestFit="1" customWidth="1" collapsed="1"/>
    <col min="2566" max="2566" width="10" style="2" bestFit="1" customWidth="1" collapsed="1"/>
    <col min="2567" max="2567" width="13.6640625" style="2" bestFit="1" customWidth="1" collapsed="1"/>
    <col min="2568" max="2568" width="15" style="2" bestFit="1" customWidth="1" collapsed="1"/>
    <col min="2569" max="2570" width="11.44140625" style="2" bestFit="1" customWidth="1" collapsed="1"/>
    <col min="2571" max="2571" width="9.88671875" style="2" customWidth="1" collapsed="1"/>
    <col min="2572" max="2572" width="9.109375" style="2" collapsed="1"/>
    <col min="2573" max="2573" width="11.44140625" style="2" bestFit="1" customWidth="1" collapsed="1"/>
    <col min="2574" max="2574" width="24.88671875" style="2" bestFit="1" customWidth="1" collapsed="1"/>
    <col min="2575" max="2575" width="17.109375" style="2" bestFit="1" customWidth="1" collapsed="1"/>
    <col min="2576" max="2815" width="9.109375" style="2" collapsed="1"/>
    <col min="2816" max="2817" width="6.88671875" style="2" customWidth="1" collapsed="1"/>
    <col min="2818" max="2818" width="15.109375" style="2" customWidth="1" collapsed="1"/>
    <col min="2819" max="2819" width="11" style="2" customWidth="1" collapsed="1"/>
    <col min="2820" max="2820" width="38.109375" style="2" bestFit="1" customWidth="1" collapsed="1"/>
    <col min="2821" max="2821" width="19.109375" style="2" bestFit="1" customWidth="1" collapsed="1"/>
    <col min="2822" max="2822" width="10" style="2" bestFit="1" customWidth="1" collapsed="1"/>
    <col min="2823" max="2823" width="13.6640625" style="2" bestFit="1" customWidth="1" collapsed="1"/>
    <col min="2824" max="2824" width="15" style="2" bestFit="1" customWidth="1" collapsed="1"/>
    <col min="2825" max="2826" width="11.44140625" style="2" bestFit="1" customWidth="1" collapsed="1"/>
    <col min="2827" max="2827" width="9.88671875" style="2" customWidth="1" collapsed="1"/>
    <col min="2828" max="2828" width="9.109375" style="2" collapsed="1"/>
    <col min="2829" max="2829" width="11.44140625" style="2" bestFit="1" customWidth="1" collapsed="1"/>
    <col min="2830" max="2830" width="24.88671875" style="2" bestFit="1" customWidth="1" collapsed="1"/>
    <col min="2831" max="2831" width="17.109375" style="2" bestFit="1" customWidth="1" collapsed="1"/>
    <col min="2832" max="3071" width="9.109375" style="2" collapsed="1"/>
    <col min="3072" max="3073" width="6.88671875" style="2" customWidth="1" collapsed="1"/>
    <col min="3074" max="3074" width="15.109375" style="2" customWidth="1" collapsed="1"/>
    <col min="3075" max="3075" width="11" style="2" customWidth="1" collapsed="1"/>
    <col min="3076" max="3076" width="38.109375" style="2" bestFit="1" customWidth="1" collapsed="1"/>
    <col min="3077" max="3077" width="19.109375" style="2" bestFit="1" customWidth="1" collapsed="1"/>
    <col min="3078" max="3078" width="10" style="2" bestFit="1" customWidth="1" collapsed="1"/>
    <col min="3079" max="3079" width="13.6640625" style="2" bestFit="1" customWidth="1" collapsed="1"/>
    <col min="3080" max="3080" width="15" style="2" bestFit="1" customWidth="1" collapsed="1"/>
    <col min="3081" max="3082" width="11.44140625" style="2" bestFit="1" customWidth="1" collapsed="1"/>
    <col min="3083" max="3083" width="9.88671875" style="2" customWidth="1" collapsed="1"/>
    <col min="3084" max="3084" width="9.109375" style="2" collapsed="1"/>
    <col min="3085" max="3085" width="11.44140625" style="2" bestFit="1" customWidth="1" collapsed="1"/>
    <col min="3086" max="3086" width="24.88671875" style="2" bestFit="1" customWidth="1" collapsed="1"/>
    <col min="3087" max="3087" width="17.109375" style="2" bestFit="1" customWidth="1" collapsed="1"/>
    <col min="3088" max="3327" width="9.109375" style="2" collapsed="1"/>
    <col min="3328" max="3329" width="6.88671875" style="2" customWidth="1" collapsed="1"/>
    <col min="3330" max="3330" width="15.109375" style="2" customWidth="1" collapsed="1"/>
    <col min="3331" max="3331" width="11" style="2" customWidth="1" collapsed="1"/>
    <col min="3332" max="3332" width="38.109375" style="2" bestFit="1" customWidth="1" collapsed="1"/>
    <col min="3333" max="3333" width="19.109375" style="2" bestFit="1" customWidth="1" collapsed="1"/>
    <col min="3334" max="3334" width="10" style="2" bestFit="1" customWidth="1" collapsed="1"/>
    <col min="3335" max="3335" width="13.6640625" style="2" bestFit="1" customWidth="1" collapsed="1"/>
    <col min="3336" max="3336" width="15" style="2" bestFit="1" customWidth="1" collapsed="1"/>
    <col min="3337" max="3338" width="11.44140625" style="2" bestFit="1" customWidth="1" collapsed="1"/>
    <col min="3339" max="3339" width="9.88671875" style="2" customWidth="1" collapsed="1"/>
    <col min="3340" max="3340" width="9.109375" style="2" collapsed="1"/>
    <col min="3341" max="3341" width="11.44140625" style="2" bestFit="1" customWidth="1" collapsed="1"/>
    <col min="3342" max="3342" width="24.88671875" style="2" bestFit="1" customWidth="1" collapsed="1"/>
    <col min="3343" max="3343" width="17.109375" style="2" bestFit="1" customWidth="1" collapsed="1"/>
    <col min="3344" max="3583" width="9.109375" style="2" collapsed="1"/>
    <col min="3584" max="3585" width="6.88671875" style="2" customWidth="1" collapsed="1"/>
    <col min="3586" max="3586" width="15.109375" style="2" customWidth="1" collapsed="1"/>
    <col min="3587" max="3587" width="11" style="2" customWidth="1" collapsed="1"/>
    <col min="3588" max="3588" width="38.109375" style="2" bestFit="1" customWidth="1" collapsed="1"/>
    <col min="3589" max="3589" width="19.109375" style="2" bestFit="1" customWidth="1" collapsed="1"/>
    <col min="3590" max="3590" width="10" style="2" bestFit="1" customWidth="1" collapsed="1"/>
    <col min="3591" max="3591" width="13.6640625" style="2" bestFit="1" customWidth="1" collapsed="1"/>
    <col min="3592" max="3592" width="15" style="2" bestFit="1" customWidth="1" collapsed="1"/>
    <col min="3593" max="3594" width="11.44140625" style="2" bestFit="1" customWidth="1" collapsed="1"/>
    <col min="3595" max="3595" width="9.88671875" style="2" customWidth="1" collapsed="1"/>
    <col min="3596" max="3596" width="9.109375" style="2" collapsed="1"/>
    <col min="3597" max="3597" width="11.44140625" style="2" bestFit="1" customWidth="1" collapsed="1"/>
    <col min="3598" max="3598" width="24.88671875" style="2" bestFit="1" customWidth="1" collapsed="1"/>
    <col min="3599" max="3599" width="17.109375" style="2" bestFit="1" customWidth="1" collapsed="1"/>
    <col min="3600" max="3839" width="9.109375" style="2" collapsed="1"/>
    <col min="3840" max="3841" width="6.88671875" style="2" customWidth="1" collapsed="1"/>
    <col min="3842" max="3842" width="15.109375" style="2" customWidth="1" collapsed="1"/>
    <col min="3843" max="3843" width="11" style="2" customWidth="1" collapsed="1"/>
    <col min="3844" max="3844" width="38.109375" style="2" bestFit="1" customWidth="1" collapsed="1"/>
    <col min="3845" max="3845" width="19.109375" style="2" bestFit="1" customWidth="1" collapsed="1"/>
    <col min="3846" max="3846" width="10" style="2" bestFit="1" customWidth="1" collapsed="1"/>
    <col min="3847" max="3847" width="13.6640625" style="2" bestFit="1" customWidth="1" collapsed="1"/>
    <col min="3848" max="3848" width="15" style="2" bestFit="1" customWidth="1" collapsed="1"/>
    <col min="3849" max="3850" width="11.44140625" style="2" bestFit="1" customWidth="1" collapsed="1"/>
    <col min="3851" max="3851" width="9.88671875" style="2" customWidth="1" collapsed="1"/>
    <col min="3852" max="3852" width="9.109375" style="2" collapsed="1"/>
    <col min="3853" max="3853" width="11.44140625" style="2" bestFit="1" customWidth="1" collapsed="1"/>
    <col min="3854" max="3854" width="24.88671875" style="2" bestFit="1" customWidth="1" collapsed="1"/>
    <col min="3855" max="3855" width="17.109375" style="2" bestFit="1" customWidth="1" collapsed="1"/>
    <col min="3856" max="4095" width="9.109375" style="2" collapsed="1"/>
    <col min="4096" max="4097" width="6.88671875" style="2" customWidth="1" collapsed="1"/>
    <col min="4098" max="4098" width="15.109375" style="2" customWidth="1" collapsed="1"/>
    <col min="4099" max="4099" width="11" style="2" customWidth="1" collapsed="1"/>
    <col min="4100" max="4100" width="38.109375" style="2" bestFit="1" customWidth="1" collapsed="1"/>
    <col min="4101" max="4101" width="19.109375" style="2" bestFit="1" customWidth="1" collapsed="1"/>
    <col min="4102" max="4102" width="10" style="2" bestFit="1" customWidth="1" collapsed="1"/>
    <col min="4103" max="4103" width="13.6640625" style="2" bestFit="1" customWidth="1" collapsed="1"/>
    <col min="4104" max="4104" width="15" style="2" bestFit="1" customWidth="1" collapsed="1"/>
    <col min="4105" max="4106" width="11.44140625" style="2" bestFit="1" customWidth="1" collapsed="1"/>
    <col min="4107" max="4107" width="9.88671875" style="2" customWidth="1" collapsed="1"/>
    <col min="4108" max="4108" width="9.109375" style="2" collapsed="1"/>
    <col min="4109" max="4109" width="11.44140625" style="2" bestFit="1" customWidth="1" collapsed="1"/>
    <col min="4110" max="4110" width="24.88671875" style="2" bestFit="1" customWidth="1" collapsed="1"/>
    <col min="4111" max="4111" width="17.109375" style="2" bestFit="1" customWidth="1" collapsed="1"/>
    <col min="4112" max="4351" width="9.109375" style="2" collapsed="1"/>
    <col min="4352" max="4353" width="6.88671875" style="2" customWidth="1" collapsed="1"/>
    <col min="4354" max="4354" width="15.109375" style="2" customWidth="1" collapsed="1"/>
    <col min="4355" max="4355" width="11" style="2" customWidth="1" collapsed="1"/>
    <col min="4356" max="4356" width="38.109375" style="2" bestFit="1" customWidth="1" collapsed="1"/>
    <col min="4357" max="4357" width="19.109375" style="2" bestFit="1" customWidth="1" collapsed="1"/>
    <col min="4358" max="4358" width="10" style="2" bestFit="1" customWidth="1" collapsed="1"/>
    <col min="4359" max="4359" width="13.6640625" style="2" bestFit="1" customWidth="1" collapsed="1"/>
    <col min="4360" max="4360" width="15" style="2" bestFit="1" customWidth="1" collapsed="1"/>
    <col min="4361" max="4362" width="11.44140625" style="2" bestFit="1" customWidth="1" collapsed="1"/>
    <col min="4363" max="4363" width="9.88671875" style="2" customWidth="1" collapsed="1"/>
    <col min="4364" max="4364" width="9.109375" style="2" collapsed="1"/>
    <col min="4365" max="4365" width="11.44140625" style="2" bestFit="1" customWidth="1" collapsed="1"/>
    <col min="4366" max="4366" width="24.88671875" style="2" bestFit="1" customWidth="1" collapsed="1"/>
    <col min="4367" max="4367" width="17.109375" style="2" bestFit="1" customWidth="1" collapsed="1"/>
    <col min="4368" max="4607" width="9.109375" style="2" collapsed="1"/>
    <col min="4608" max="4609" width="6.88671875" style="2" customWidth="1" collapsed="1"/>
    <col min="4610" max="4610" width="15.109375" style="2" customWidth="1" collapsed="1"/>
    <col min="4611" max="4611" width="11" style="2" customWidth="1" collapsed="1"/>
    <col min="4612" max="4612" width="38.109375" style="2" bestFit="1" customWidth="1" collapsed="1"/>
    <col min="4613" max="4613" width="19.109375" style="2" bestFit="1" customWidth="1" collapsed="1"/>
    <col min="4614" max="4614" width="10" style="2" bestFit="1" customWidth="1" collapsed="1"/>
    <col min="4615" max="4615" width="13.6640625" style="2" bestFit="1" customWidth="1" collapsed="1"/>
    <col min="4616" max="4616" width="15" style="2" bestFit="1" customWidth="1" collapsed="1"/>
    <col min="4617" max="4618" width="11.44140625" style="2" bestFit="1" customWidth="1" collapsed="1"/>
    <col min="4619" max="4619" width="9.88671875" style="2" customWidth="1" collapsed="1"/>
    <col min="4620" max="4620" width="9.109375" style="2" collapsed="1"/>
    <col min="4621" max="4621" width="11.44140625" style="2" bestFit="1" customWidth="1" collapsed="1"/>
    <col min="4622" max="4622" width="24.88671875" style="2" bestFit="1" customWidth="1" collapsed="1"/>
    <col min="4623" max="4623" width="17.109375" style="2" bestFit="1" customWidth="1" collapsed="1"/>
    <col min="4624" max="4863" width="9.109375" style="2" collapsed="1"/>
    <col min="4864" max="4865" width="6.88671875" style="2" customWidth="1" collapsed="1"/>
    <col min="4866" max="4866" width="15.109375" style="2" customWidth="1" collapsed="1"/>
    <col min="4867" max="4867" width="11" style="2" customWidth="1" collapsed="1"/>
    <col min="4868" max="4868" width="38.109375" style="2" bestFit="1" customWidth="1" collapsed="1"/>
    <col min="4869" max="4869" width="19.109375" style="2" bestFit="1" customWidth="1" collapsed="1"/>
    <col min="4870" max="4870" width="10" style="2" bestFit="1" customWidth="1" collapsed="1"/>
    <col min="4871" max="4871" width="13.6640625" style="2" bestFit="1" customWidth="1" collapsed="1"/>
    <col min="4872" max="4872" width="15" style="2" bestFit="1" customWidth="1" collapsed="1"/>
    <col min="4873" max="4874" width="11.44140625" style="2" bestFit="1" customWidth="1" collapsed="1"/>
    <col min="4875" max="4875" width="9.88671875" style="2" customWidth="1" collapsed="1"/>
    <col min="4876" max="4876" width="9.109375" style="2" collapsed="1"/>
    <col min="4877" max="4877" width="11.44140625" style="2" bestFit="1" customWidth="1" collapsed="1"/>
    <col min="4878" max="4878" width="24.88671875" style="2" bestFit="1" customWidth="1" collapsed="1"/>
    <col min="4879" max="4879" width="17.109375" style="2" bestFit="1" customWidth="1" collapsed="1"/>
    <col min="4880" max="5119" width="9.109375" style="2" collapsed="1"/>
    <col min="5120" max="5121" width="6.88671875" style="2" customWidth="1" collapsed="1"/>
    <col min="5122" max="5122" width="15.109375" style="2" customWidth="1" collapsed="1"/>
    <col min="5123" max="5123" width="11" style="2" customWidth="1" collapsed="1"/>
    <col min="5124" max="5124" width="38.109375" style="2" bestFit="1" customWidth="1" collapsed="1"/>
    <col min="5125" max="5125" width="19.109375" style="2" bestFit="1" customWidth="1" collapsed="1"/>
    <col min="5126" max="5126" width="10" style="2" bestFit="1" customWidth="1" collapsed="1"/>
    <col min="5127" max="5127" width="13.6640625" style="2" bestFit="1" customWidth="1" collapsed="1"/>
    <col min="5128" max="5128" width="15" style="2" bestFit="1" customWidth="1" collapsed="1"/>
    <col min="5129" max="5130" width="11.44140625" style="2" bestFit="1" customWidth="1" collapsed="1"/>
    <col min="5131" max="5131" width="9.88671875" style="2" customWidth="1" collapsed="1"/>
    <col min="5132" max="5132" width="9.109375" style="2" collapsed="1"/>
    <col min="5133" max="5133" width="11.44140625" style="2" bestFit="1" customWidth="1" collapsed="1"/>
    <col min="5134" max="5134" width="24.88671875" style="2" bestFit="1" customWidth="1" collapsed="1"/>
    <col min="5135" max="5135" width="17.109375" style="2" bestFit="1" customWidth="1" collapsed="1"/>
    <col min="5136" max="5375" width="9.109375" style="2" collapsed="1"/>
    <col min="5376" max="5377" width="6.88671875" style="2" customWidth="1" collapsed="1"/>
    <col min="5378" max="5378" width="15.109375" style="2" customWidth="1" collapsed="1"/>
    <col min="5379" max="5379" width="11" style="2" customWidth="1" collapsed="1"/>
    <col min="5380" max="5380" width="38.109375" style="2" bestFit="1" customWidth="1" collapsed="1"/>
    <col min="5381" max="5381" width="19.109375" style="2" bestFit="1" customWidth="1" collapsed="1"/>
    <col min="5382" max="5382" width="10" style="2" bestFit="1" customWidth="1" collapsed="1"/>
    <col min="5383" max="5383" width="13.6640625" style="2" bestFit="1" customWidth="1" collapsed="1"/>
    <col min="5384" max="5384" width="15" style="2" bestFit="1" customWidth="1" collapsed="1"/>
    <col min="5385" max="5386" width="11.44140625" style="2" bestFit="1" customWidth="1" collapsed="1"/>
    <col min="5387" max="5387" width="9.88671875" style="2" customWidth="1" collapsed="1"/>
    <col min="5388" max="5388" width="9.109375" style="2" collapsed="1"/>
    <col min="5389" max="5389" width="11.44140625" style="2" bestFit="1" customWidth="1" collapsed="1"/>
    <col min="5390" max="5390" width="24.88671875" style="2" bestFit="1" customWidth="1" collapsed="1"/>
    <col min="5391" max="5391" width="17.109375" style="2" bestFit="1" customWidth="1" collapsed="1"/>
    <col min="5392" max="5631" width="9.109375" style="2" collapsed="1"/>
    <col min="5632" max="5633" width="6.88671875" style="2" customWidth="1" collapsed="1"/>
    <col min="5634" max="5634" width="15.109375" style="2" customWidth="1" collapsed="1"/>
    <col min="5635" max="5635" width="11" style="2" customWidth="1" collapsed="1"/>
    <col min="5636" max="5636" width="38.109375" style="2" bestFit="1" customWidth="1" collapsed="1"/>
    <col min="5637" max="5637" width="19.109375" style="2" bestFit="1" customWidth="1" collapsed="1"/>
    <col min="5638" max="5638" width="10" style="2" bestFit="1" customWidth="1" collapsed="1"/>
    <col min="5639" max="5639" width="13.6640625" style="2" bestFit="1" customWidth="1" collapsed="1"/>
    <col min="5640" max="5640" width="15" style="2" bestFit="1" customWidth="1" collapsed="1"/>
    <col min="5641" max="5642" width="11.44140625" style="2" bestFit="1" customWidth="1" collapsed="1"/>
    <col min="5643" max="5643" width="9.88671875" style="2" customWidth="1" collapsed="1"/>
    <col min="5644" max="5644" width="9.109375" style="2" collapsed="1"/>
    <col min="5645" max="5645" width="11.44140625" style="2" bestFit="1" customWidth="1" collapsed="1"/>
    <col min="5646" max="5646" width="24.88671875" style="2" bestFit="1" customWidth="1" collapsed="1"/>
    <col min="5647" max="5647" width="17.109375" style="2" bestFit="1" customWidth="1" collapsed="1"/>
    <col min="5648" max="5887" width="9.109375" style="2" collapsed="1"/>
    <col min="5888" max="5889" width="6.88671875" style="2" customWidth="1" collapsed="1"/>
    <col min="5890" max="5890" width="15.109375" style="2" customWidth="1" collapsed="1"/>
    <col min="5891" max="5891" width="11" style="2" customWidth="1" collapsed="1"/>
    <col min="5892" max="5892" width="38.109375" style="2" bestFit="1" customWidth="1" collapsed="1"/>
    <col min="5893" max="5893" width="19.109375" style="2" bestFit="1" customWidth="1" collapsed="1"/>
    <col min="5894" max="5894" width="10" style="2" bestFit="1" customWidth="1" collapsed="1"/>
    <col min="5895" max="5895" width="13.6640625" style="2" bestFit="1" customWidth="1" collapsed="1"/>
    <col min="5896" max="5896" width="15" style="2" bestFit="1" customWidth="1" collapsed="1"/>
    <col min="5897" max="5898" width="11.44140625" style="2" bestFit="1" customWidth="1" collapsed="1"/>
    <col min="5899" max="5899" width="9.88671875" style="2" customWidth="1" collapsed="1"/>
    <col min="5900" max="5900" width="9.109375" style="2" collapsed="1"/>
    <col min="5901" max="5901" width="11.44140625" style="2" bestFit="1" customWidth="1" collapsed="1"/>
    <col min="5902" max="5902" width="24.88671875" style="2" bestFit="1" customWidth="1" collapsed="1"/>
    <col min="5903" max="5903" width="17.109375" style="2" bestFit="1" customWidth="1" collapsed="1"/>
    <col min="5904" max="6143" width="9.109375" style="2" collapsed="1"/>
    <col min="6144" max="6145" width="6.88671875" style="2" customWidth="1" collapsed="1"/>
    <col min="6146" max="6146" width="15.109375" style="2" customWidth="1" collapsed="1"/>
    <col min="6147" max="6147" width="11" style="2" customWidth="1" collapsed="1"/>
    <col min="6148" max="6148" width="38.109375" style="2" bestFit="1" customWidth="1" collapsed="1"/>
    <col min="6149" max="6149" width="19.109375" style="2" bestFit="1" customWidth="1" collapsed="1"/>
    <col min="6150" max="6150" width="10" style="2" bestFit="1" customWidth="1" collapsed="1"/>
    <col min="6151" max="6151" width="13.6640625" style="2" bestFit="1" customWidth="1" collapsed="1"/>
    <col min="6152" max="6152" width="15" style="2" bestFit="1" customWidth="1" collapsed="1"/>
    <col min="6153" max="6154" width="11.44140625" style="2" bestFit="1" customWidth="1" collapsed="1"/>
    <col min="6155" max="6155" width="9.88671875" style="2" customWidth="1" collapsed="1"/>
    <col min="6156" max="6156" width="9.109375" style="2" collapsed="1"/>
    <col min="6157" max="6157" width="11.44140625" style="2" bestFit="1" customWidth="1" collapsed="1"/>
    <col min="6158" max="6158" width="24.88671875" style="2" bestFit="1" customWidth="1" collapsed="1"/>
    <col min="6159" max="6159" width="17.109375" style="2" bestFit="1" customWidth="1" collapsed="1"/>
    <col min="6160" max="6399" width="9.109375" style="2" collapsed="1"/>
    <col min="6400" max="6401" width="6.88671875" style="2" customWidth="1" collapsed="1"/>
    <col min="6402" max="6402" width="15.109375" style="2" customWidth="1" collapsed="1"/>
    <col min="6403" max="6403" width="11" style="2" customWidth="1" collapsed="1"/>
    <col min="6404" max="6404" width="38.109375" style="2" bestFit="1" customWidth="1" collapsed="1"/>
    <col min="6405" max="6405" width="19.109375" style="2" bestFit="1" customWidth="1" collapsed="1"/>
    <col min="6406" max="6406" width="10" style="2" bestFit="1" customWidth="1" collapsed="1"/>
    <col min="6407" max="6407" width="13.6640625" style="2" bestFit="1" customWidth="1" collapsed="1"/>
    <col min="6408" max="6408" width="15" style="2" bestFit="1" customWidth="1" collapsed="1"/>
    <col min="6409" max="6410" width="11.44140625" style="2" bestFit="1" customWidth="1" collapsed="1"/>
    <col min="6411" max="6411" width="9.88671875" style="2" customWidth="1" collapsed="1"/>
    <col min="6412" max="6412" width="9.109375" style="2" collapsed="1"/>
    <col min="6413" max="6413" width="11.44140625" style="2" bestFit="1" customWidth="1" collapsed="1"/>
    <col min="6414" max="6414" width="24.88671875" style="2" bestFit="1" customWidth="1" collapsed="1"/>
    <col min="6415" max="6415" width="17.109375" style="2" bestFit="1" customWidth="1" collapsed="1"/>
    <col min="6416" max="6655" width="9.109375" style="2" collapsed="1"/>
    <col min="6656" max="6657" width="6.88671875" style="2" customWidth="1" collapsed="1"/>
    <col min="6658" max="6658" width="15.109375" style="2" customWidth="1" collapsed="1"/>
    <col min="6659" max="6659" width="11" style="2" customWidth="1" collapsed="1"/>
    <col min="6660" max="6660" width="38.109375" style="2" bestFit="1" customWidth="1" collapsed="1"/>
    <col min="6661" max="6661" width="19.109375" style="2" bestFit="1" customWidth="1" collapsed="1"/>
    <col min="6662" max="6662" width="10" style="2" bestFit="1" customWidth="1" collapsed="1"/>
    <col min="6663" max="6663" width="13.6640625" style="2" bestFit="1" customWidth="1" collapsed="1"/>
    <col min="6664" max="6664" width="15" style="2" bestFit="1" customWidth="1" collapsed="1"/>
    <col min="6665" max="6666" width="11.44140625" style="2" bestFit="1" customWidth="1" collapsed="1"/>
    <col min="6667" max="6667" width="9.88671875" style="2" customWidth="1" collapsed="1"/>
    <col min="6668" max="6668" width="9.109375" style="2" collapsed="1"/>
    <col min="6669" max="6669" width="11.44140625" style="2" bestFit="1" customWidth="1" collapsed="1"/>
    <col min="6670" max="6670" width="24.88671875" style="2" bestFit="1" customWidth="1" collapsed="1"/>
    <col min="6671" max="6671" width="17.109375" style="2" bestFit="1" customWidth="1" collapsed="1"/>
    <col min="6672" max="6911" width="9.109375" style="2" collapsed="1"/>
    <col min="6912" max="6913" width="6.88671875" style="2" customWidth="1" collapsed="1"/>
    <col min="6914" max="6914" width="15.109375" style="2" customWidth="1" collapsed="1"/>
    <col min="6915" max="6915" width="11" style="2" customWidth="1" collapsed="1"/>
    <col min="6916" max="6916" width="38.109375" style="2" bestFit="1" customWidth="1" collapsed="1"/>
    <col min="6917" max="6917" width="19.109375" style="2" bestFit="1" customWidth="1" collapsed="1"/>
    <col min="6918" max="6918" width="10" style="2" bestFit="1" customWidth="1" collapsed="1"/>
    <col min="6919" max="6919" width="13.6640625" style="2" bestFit="1" customWidth="1" collapsed="1"/>
    <col min="6920" max="6920" width="15" style="2" bestFit="1" customWidth="1" collapsed="1"/>
    <col min="6921" max="6922" width="11.44140625" style="2" bestFit="1" customWidth="1" collapsed="1"/>
    <col min="6923" max="6923" width="9.88671875" style="2" customWidth="1" collapsed="1"/>
    <col min="6924" max="6924" width="9.109375" style="2" collapsed="1"/>
    <col min="6925" max="6925" width="11.44140625" style="2" bestFit="1" customWidth="1" collapsed="1"/>
    <col min="6926" max="6926" width="24.88671875" style="2" bestFit="1" customWidth="1" collapsed="1"/>
    <col min="6927" max="6927" width="17.109375" style="2" bestFit="1" customWidth="1" collapsed="1"/>
    <col min="6928" max="7167" width="9.109375" style="2" collapsed="1"/>
    <col min="7168" max="7169" width="6.88671875" style="2" customWidth="1" collapsed="1"/>
    <col min="7170" max="7170" width="15.109375" style="2" customWidth="1" collapsed="1"/>
    <col min="7171" max="7171" width="11" style="2" customWidth="1" collapsed="1"/>
    <col min="7172" max="7172" width="38.109375" style="2" bestFit="1" customWidth="1" collapsed="1"/>
    <col min="7173" max="7173" width="19.109375" style="2" bestFit="1" customWidth="1" collapsed="1"/>
    <col min="7174" max="7174" width="10" style="2" bestFit="1" customWidth="1" collapsed="1"/>
    <col min="7175" max="7175" width="13.6640625" style="2" bestFit="1" customWidth="1" collapsed="1"/>
    <col min="7176" max="7176" width="15" style="2" bestFit="1" customWidth="1" collapsed="1"/>
    <col min="7177" max="7178" width="11.44140625" style="2" bestFit="1" customWidth="1" collapsed="1"/>
    <col min="7179" max="7179" width="9.88671875" style="2" customWidth="1" collapsed="1"/>
    <col min="7180" max="7180" width="9.109375" style="2" collapsed="1"/>
    <col min="7181" max="7181" width="11.44140625" style="2" bestFit="1" customWidth="1" collapsed="1"/>
    <col min="7182" max="7182" width="24.88671875" style="2" bestFit="1" customWidth="1" collapsed="1"/>
    <col min="7183" max="7183" width="17.109375" style="2" bestFit="1" customWidth="1" collapsed="1"/>
    <col min="7184" max="7423" width="9.109375" style="2" collapsed="1"/>
    <col min="7424" max="7425" width="6.88671875" style="2" customWidth="1" collapsed="1"/>
    <col min="7426" max="7426" width="15.109375" style="2" customWidth="1" collapsed="1"/>
    <col min="7427" max="7427" width="11" style="2" customWidth="1" collapsed="1"/>
    <col min="7428" max="7428" width="38.109375" style="2" bestFit="1" customWidth="1" collapsed="1"/>
    <col min="7429" max="7429" width="19.109375" style="2" bestFit="1" customWidth="1" collapsed="1"/>
    <col min="7430" max="7430" width="10" style="2" bestFit="1" customWidth="1" collapsed="1"/>
    <col min="7431" max="7431" width="13.6640625" style="2" bestFit="1" customWidth="1" collapsed="1"/>
    <col min="7432" max="7432" width="15" style="2" bestFit="1" customWidth="1" collapsed="1"/>
    <col min="7433" max="7434" width="11.44140625" style="2" bestFit="1" customWidth="1" collapsed="1"/>
    <col min="7435" max="7435" width="9.88671875" style="2" customWidth="1" collapsed="1"/>
    <col min="7436" max="7436" width="9.109375" style="2" collapsed="1"/>
    <col min="7437" max="7437" width="11.44140625" style="2" bestFit="1" customWidth="1" collapsed="1"/>
    <col min="7438" max="7438" width="24.88671875" style="2" bestFit="1" customWidth="1" collapsed="1"/>
    <col min="7439" max="7439" width="17.109375" style="2" bestFit="1" customWidth="1" collapsed="1"/>
    <col min="7440" max="7679" width="9.109375" style="2" collapsed="1"/>
    <col min="7680" max="7681" width="6.88671875" style="2" customWidth="1" collapsed="1"/>
    <col min="7682" max="7682" width="15.109375" style="2" customWidth="1" collapsed="1"/>
    <col min="7683" max="7683" width="11" style="2" customWidth="1" collapsed="1"/>
    <col min="7684" max="7684" width="38.109375" style="2" bestFit="1" customWidth="1" collapsed="1"/>
    <col min="7685" max="7685" width="19.109375" style="2" bestFit="1" customWidth="1" collapsed="1"/>
    <col min="7686" max="7686" width="10" style="2" bestFit="1" customWidth="1" collapsed="1"/>
    <col min="7687" max="7687" width="13.6640625" style="2" bestFit="1" customWidth="1" collapsed="1"/>
    <col min="7688" max="7688" width="15" style="2" bestFit="1" customWidth="1" collapsed="1"/>
    <col min="7689" max="7690" width="11.44140625" style="2" bestFit="1" customWidth="1" collapsed="1"/>
    <col min="7691" max="7691" width="9.88671875" style="2" customWidth="1" collapsed="1"/>
    <col min="7692" max="7692" width="9.109375" style="2" collapsed="1"/>
    <col min="7693" max="7693" width="11.44140625" style="2" bestFit="1" customWidth="1" collapsed="1"/>
    <col min="7694" max="7694" width="24.88671875" style="2" bestFit="1" customWidth="1" collapsed="1"/>
    <col min="7695" max="7695" width="17.109375" style="2" bestFit="1" customWidth="1" collapsed="1"/>
    <col min="7696" max="7935" width="9.109375" style="2" collapsed="1"/>
    <col min="7936" max="7937" width="6.88671875" style="2" customWidth="1" collapsed="1"/>
    <col min="7938" max="7938" width="15.109375" style="2" customWidth="1" collapsed="1"/>
    <col min="7939" max="7939" width="11" style="2" customWidth="1" collapsed="1"/>
    <col min="7940" max="7940" width="38.109375" style="2" bestFit="1" customWidth="1" collapsed="1"/>
    <col min="7941" max="7941" width="19.109375" style="2" bestFit="1" customWidth="1" collapsed="1"/>
    <col min="7942" max="7942" width="10" style="2" bestFit="1" customWidth="1" collapsed="1"/>
    <col min="7943" max="7943" width="13.6640625" style="2" bestFit="1" customWidth="1" collapsed="1"/>
    <col min="7944" max="7944" width="15" style="2" bestFit="1" customWidth="1" collapsed="1"/>
    <col min="7945" max="7946" width="11.44140625" style="2" bestFit="1" customWidth="1" collapsed="1"/>
    <col min="7947" max="7947" width="9.88671875" style="2" customWidth="1" collapsed="1"/>
    <col min="7948" max="7948" width="9.109375" style="2" collapsed="1"/>
    <col min="7949" max="7949" width="11.44140625" style="2" bestFit="1" customWidth="1" collapsed="1"/>
    <col min="7950" max="7950" width="24.88671875" style="2" bestFit="1" customWidth="1" collapsed="1"/>
    <col min="7951" max="7951" width="17.109375" style="2" bestFit="1" customWidth="1" collapsed="1"/>
    <col min="7952" max="8191" width="9.109375" style="2" collapsed="1"/>
    <col min="8192" max="8193" width="6.88671875" style="2" customWidth="1" collapsed="1"/>
    <col min="8194" max="8194" width="15.109375" style="2" customWidth="1" collapsed="1"/>
    <col min="8195" max="8195" width="11" style="2" customWidth="1" collapsed="1"/>
    <col min="8196" max="8196" width="38.109375" style="2" bestFit="1" customWidth="1" collapsed="1"/>
    <col min="8197" max="8197" width="19.109375" style="2" bestFit="1" customWidth="1" collapsed="1"/>
    <col min="8198" max="8198" width="10" style="2" bestFit="1" customWidth="1" collapsed="1"/>
    <col min="8199" max="8199" width="13.6640625" style="2" bestFit="1" customWidth="1" collapsed="1"/>
    <col min="8200" max="8200" width="15" style="2" bestFit="1" customWidth="1" collapsed="1"/>
    <col min="8201" max="8202" width="11.44140625" style="2" bestFit="1" customWidth="1" collapsed="1"/>
    <col min="8203" max="8203" width="9.88671875" style="2" customWidth="1" collapsed="1"/>
    <col min="8204" max="8204" width="9.109375" style="2" collapsed="1"/>
    <col min="8205" max="8205" width="11.44140625" style="2" bestFit="1" customWidth="1" collapsed="1"/>
    <col min="8206" max="8206" width="24.88671875" style="2" bestFit="1" customWidth="1" collapsed="1"/>
    <col min="8207" max="8207" width="17.109375" style="2" bestFit="1" customWidth="1" collapsed="1"/>
    <col min="8208" max="8447" width="9.109375" style="2" collapsed="1"/>
    <col min="8448" max="8449" width="6.88671875" style="2" customWidth="1" collapsed="1"/>
    <col min="8450" max="8450" width="15.109375" style="2" customWidth="1" collapsed="1"/>
    <col min="8451" max="8451" width="11" style="2" customWidth="1" collapsed="1"/>
    <col min="8452" max="8452" width="38.109375" style="2" bestFit="1" customWidth="1" collapsed="1"/>
    <col min="8453" max="8453" width="19.109375" style="2" bestFit="1" customWidth="1" collapsed="1"/>
    <col min="8454" max="8454" width="10" style="2" bestFit="1" customWidth="1" collapsed="1"/>
    <col min="8455" max="8455" width="13.6640625" style="2" bestFit="1" customWidth="1" collapsed="1"/>
    <col min="8456" max="8456" width="15" style="2" bestFit="1" customWidth="1" collapsed="1"/>
    <col min="8457" max="8458" width="11.44140625" style="2" bestFit="1" customWidth="1" collapsed="1"/>
    <col min="8459" max="8459" width="9.88671875" style="2" customWidth="1" collapsed="1"/>
    <col min="8460" max="8460" width="9.109375" style="2" collapsed="1"/>
    <col min="8461" max="8461" width="11.44140625" style="2" bestFit="1" customWidth="1" collapsed="1"/>
    <col min="8462" max="8462" width="24.88671875" style="2" bestFit="1" customWidth="1" collapsed="1"/>
    <col min="8463" max="8463" width="17.109375" style="2" bestFit="1" customWidth="1" collapsed="1"/>
    <col min="8464" max="8703" width="9.109375" style="2" collapsed="1"/>
    <col min="8704" max="8705" width="6.88671875" style="2" customWidth="1" collapsed="1"/>
    <col min="8706" max="8706" width="15.109375" style="2" customWidth="1" collapsed="1"/>
    <col min="8707" max="8707" width="11" style="2" customWidth="1" collapsed="1"/>
    <col min="8708" max="8708" width="38.109375" style="2" bestFit="1" customWidth="1" collapsed="1"/>
    <col min="8709" max="8709" width="19.109375" style="2" bestFit="1" customWidth="1" collapsed="1"/>
    <col min="8710" max="8710" width="10" style="2" bestFit="1" customWidth="1" collapsed="1"/>
    <col min="8711" max="8711" width="13.6640625" style="2" bestFit="1" customWidth="1" collapsed="1"/>
    <col min="8712" max="8712" width="15" style="2" bestFit="1" customWidth="1" collapsed="1"/>
    <col min="8713" max="8714" width="11.44140625" style="2" bestFit="1" customWidth="1" collapsed="1"/>
    <col min="8715" max="8715" width="9.88671875" style="2" customWidth="1" collapsed="1"/>
    <col min="8716" max="8716" width="9.109375" style="2" collapsed="1"/>
    <col min="8717" max="8717" width="11.44140625" style="2" bestFit="1" customWidth="1" collapsed="1"/>
    <col min="8718" max="8718" width="24.88671875" style="2" bestFit="1" customWidth="1" collapsed="1"/>
    <col min="8719" max="8719" width="17.109375" style="2" bestFit="1" customWidth="1" collapsed="1"/>
    <col min="8720" max="8959" width="9.109375" style="2" collapsed="1"/>
    <col min="8960" max="8961" width="6.88671875" style="2" customWidth="1" collapsed="1"/>
    <col min="8962" max="8962" width="15.109375" style="2" customWidth="1" collapsed="1"/>
    <col min="8963" max="8963" width="11" style="2" customWidth="1" collapsed="1"/>
    <col min="8964" max="8964" width="38.109375" style="2" bestFit="1" customWidth="1" collapsed="1"/>
    <col min="8965" max="8965" width="19.109375" style="2" bestFit="1" customWidth="1" collapsed="1"/>
    <col min="8966" max="8966" width="10" style="2" bestFit="1" customWidth="1" collapsed="1"/>
    <col min="8967" max="8967" width="13.6640625" style="2" bestFit="1" customWidth="1" collapsed="1"/>
    <col min="8968" max="8968" width="15" style="2" bestFit="1" customWidth="1" collapsed="1"/>
    <col min="8969" max="8970" width="11.44140625" style="2" bestFit="1" customWidth="1" collapsed="1"/>
    <col min="8971" max="8971" width="9.88671875" style="2" customWidth="1" collapsed="1"/>
    <col min="8972" max="8972" width="9.109375" style="2" collapsed="1"/>
    <col min="8973" max="8973" width="11.44140625" style="2" bestFit="1" customWidth="1" collapsed="1"/>
    <col min="8974" max="8974" width="24.88671875" style="2" bestFit="1" customWidth="1" collapsed="1"/>
    <col min="8975" max="8975" width="17.109375" style="2" bestFit="1" customWidth="1" collapsed="1"/>
    <col min="8976" max="9215" width="9.109375" style="2" collapsed="1"/>
    <col min="9216" max="9217" width="6.88671875" style="2" customWidth="1" collapsed="1"/>
    <col min="9218" max="9218" width="15.109375" style="2" customWidth="1" collapsed="1"/>
    <col min="9219" max="9219" width="11" style="2" customWidth="1" collapsed="1"/>
    <col min="9220" max="9220" width="38.109375" style="2" bestFit="1" customWidth="1" collapsed="1"/>
    <col min="9221" max="9221" width="19.109375" style="2" bestFit="1" customWidth="1" collapsed="1"/>
    <col min="9222" max="9222" width="10" style="2" bestFit="1" customWidth="1" collapsed="1"/>
    <col min="9223" max="9223" width="13.6640625" style="2" bestFit="1" customWidth="1" collapsed="1"/>
    <col min="9224" max="9224" width="15" style="2" bestFit="1" customWidth="1" collapsed="1"/>
    <col min="9225" max="9226" width="11.44140625" style="2" bestFit="1" customWidth="1" collapsed="1"/>
    <col min="9227" max="9227" width="9.88671875" style="2" customWidth="1" collapsed="1"/>
    <col min="9228" max="9228" width="9.109375" style="2" collapsed="1"/>
    <col min="9229" max="9229" width="11.44140625" style="2" bestFit="1" customWidth="1" collapsed="1"/>
    <col min="9230" max="9230" width="24.88671875" style="2" bestFit="1" customWidth="1" collapsed="1"/>
    <col min="9231" max="9231" width="17.109375" style="2" bestFit="1" customWidth="1" collapsed="1"/>
    <col min="9232" max="9471" width="9.109375" style="2" collapsed="1"/>
    <col min="9472" max="9473" width="6.88671875" style="2" customWidth="1" collapsed="1"/>
    <col min="9474" max="9474" width="15.109375" style="2" customWidth="1" collapsed="1"/>
    <col min="9475" max="9475" width="11" style="2" customWidth="1" collapsed="1"/>
    <col min="9476" max="9476" width="38.109375" style="2" bestFit="1" customWidth="1" collapsed="1"/>
    <col min="9477" max="9477" width="19.109375" style="2" bestFit="1" customWidth="1" collapsed="1"/>
    <col min="9478" max="9478" width="10" style="2" bestFit="1" customWidth="1" collapsed="1"/>
    <col min="9479" max="9479" width="13.6640625" style="2" bestFit="1" customWidth="1" collapsed="1"/>
    <col min="9480" max="9480" width="15" style="2" bestFit="1" customWidth="1" collapsed="1"/>
    <col min="9481" max="9482" width="11.44140625" style="2" bestFit="1" customWidth="1" collapsed="1"/>
    <col min="9483" max="9483" width="9.88671875" style="2" customWidth="1" collapsed="1"/>
    <col min="9484" max="9484" width="9.109375" style="2" collapsed="1"/>
    <col min="9485" max="9485" width="11.44140625" style="2" bestFit="1" customWidth="1" collapsed="1"/>
    <col min="9486" max="9486" width="24.88671875" style="2" bestFit="1" customWidth="1" collapsed="1"/>
    <col min="9487" max="9487" width="17.109375" style="2" bestFit="1" customWidth="1" collapsed="1"/>
    <col min="9488" max="9727" width="9.109375" style="2" collapsed="1"/>
    <col min="9728" max="9729" width="6.88671875" style="2" customWidth="1" collapsed="1"/>
    <col min="9730" max="9730" width="15.109375" style="2" customWidth="1" collapsed="1"/>
    <col min="9731" max="9731" width="11" style="2" customWidth="1" collapsed="1"/>
    <col min="9732" max="9732" width="38.109375" style="2" bestFit="1" customWidth="1" collapsed="1"/>
    <col min="9733" max="9733" width="19.109375" style="2" bestFit="1" customWidth="1" collapsed="1"/>
    <col min="9734" max="9734" width="10" style="2" bestFit="1" customWidth="1" collapsed="1"/>
    <col min="9735" max="9735" width="13.6640625" style="2" bestFit="1" customWidth="1" collapsed="1"/>
    <col min="9736" max="9736" width="15" style="2" bestFit="1" customWidth="1" collapsed="1"/>
    <col min="9737" max="9738" width="11.44140625" style="2" bestFit="1" customWidth="1" collapsed="1"/>
    <col min="9739" max="9739" width="9.88671875" style="2" customWidth="1" collapsed="1"/>
    <col min="9740" max="9740" width="9.109375" style="2" collapsed="1"/>
    <col min="9741" max="9741" width="11.44140625" style="2" bestFit="1" customWidth="1" collapsed="1"/>
    <col min="9742" max="9742" width="24.88671875" style="2" bestFit="1" customWidth="1" collapsed="1"/>
    <col min="9743" max="9743" width="17.109375" style="2" bestFit="1" customWidth="1" collapsed="1"/>
    <col min="9744" max="9983" width="9.109375" style="2" collapsed="1"/>
    <col min="9984" max="9985" width="6.88671875" style="2" customWidth="1" collapsed="1"/>
    <col min="9986" max="9986" width="15.109375" style="2" customWidth="1" collapsed="1"/>
    <col min="9987" max="9987" width="11" style="2" customWidth="1" collapsed="1"/>
    <col min="9988" max="9988" width="38.109375" style="2" bestFit="1" customWidth="1" collapsed="1"/>
    <col min="9989" max="9989" width="19.109375" style="2" bestFit="1" customWidth="1" collapsed="1"/>
    <col min="9990" max="9990" width="10" style="2" bestFit="1" customWidth="1" collapsed="1"/>
    <col min="9991" max="9991" width="13.6640625" style="2" bestFit="1" customWidth="1" collapsed="1"/>
    <col min="9992" max="9992" width="15" style="2" bestFit="1" customWidth="1" collapsed="1"/>
    <col min="9993" max="9994" width="11.44140625" style="2" bestFit="1" customWidth="1" collapsed="1"/>
    <col min="9995" max="9995" width="9.88671875" style="2" customWidth="1" collapsed="1"/>
    <col min="9996" max="9996" width="9.109375" style="2" collapsed="1"/>
    <col min="9997" max="9997" width="11.44140625" style="2" bestFit="1" customWidth="1" collapsed="1"/>
    <col min="9998" max="9998" width="24.88671875" style="2" bestFit="1" customWidth="1" collapsed="1"/>
    <col min="9999" max="9999" width="17.109375" style="2" bestFit="1" customWidth="1" collapsed="1"/>
    <col min="10000" max="10239" width="9.109375" style="2" collapsed="1"/>
    <col min="10240" max="10241" width="6.88671875" style="2" customWidth="1" collapsed="1"/>
    <col min="10242" max="10242" width="15.109375" style="2" customWidth="1" collapsed="1"/>
    <col min="10243" max="10243" width="11" style="2" customWidth="1" collapsed="1"/>
    <col min="10244" max="10244" width="38.109375" style="2" bestFit="1" customWidth="1" collapsed="1"/>
    <col min="10245" max="10245" width="19.109375" style="2" bestFit="1" customWidth="1" collapsed="1"/>
    <col min="10246" max="10246" width="10" style="2" bestFit="1" customWidth="1" collapsed="1"/>
    <col min="10247" max="10247" width="13.6640625" style="2" bestFit="1" customWidth="1" collapsed="1"/>
    <col min="10248" max="10248" width="15" style="2" bestFit="1" customWidth="1" collapsed="1"/>
    <col min="10249" max="10250" width="11.44140625" style="2" bestFit="1" customWidth="1" collapsed="1"/>
    <col min="10251" max="10251" width="9.88671875" style="2" customWidth="1" collapsed="1"/>
    <col min="10252" max="10252" width="9.109375" style="2" collapsed="1"/>
    <col min="10253" max="10253" width="11.44140625" style="2" bestFit="1" customWidth="1" collapsed="1"/>
    <col min="10254" max="10254" width="24.88671875" style="2" bestFit="1" customWidth="1" collapsed="1"/>
    <col min="10255" max="10255" width="17.109375" style="2" bestFit="1" customWidth="1" collapsed="1"/>
    <col min="10256" max="10495" width="9.109375" style="2" collapsed="1"/>
    <col min="10496" max="10497" width="6.88671875" style="2" customWidth="1" collapsed="1"/>
    <col min="10498" max="10498" width="15.109375" style="2" customWidth="1" collapsed="1"/>
    <col min="10499" max="10499" width="11" style="2" customWidth="1" collapsed="1"/>
    <col min="10500" max="10500" width="38.109375" style="2" bestFit="1" customWidth="1" collapsed="1"/>
    <col min="10501" max="10501" width="19.109375" style="2" bestFit="1" customWidth="1" collapsed="1"/>
    <col min="10502" max="10502" width="10" style="2" bestFit="1" customWidth="1" collapsed="1"/>
    <col min="10503" max="10503" width="13.6640625" style="2" bestFit="1" customWidth="1" collapsed="1"/>
    <col min="10504" max="10504" width="15" style="2" bestFit="1" customWidth="1" collapsed="1"/>
    <col min="10505" max="10506" width="11.44140625" style="2" bestFit="1" customWidth="1" collapsed="1"/>
    <col min="10507" max="10507" width="9.88671875" style="2" customWidth="1" collapsed="1"/>
    <col min="10508" max="10508" width="9.109375" style="2" collapsed="1"/>
    <col min="10509" max="10509" width="11.44140625" style="2" bestFit="1" customWidth="1" collapsed="1"/>
    <col min="10510" max="10510" width="24.88671875" style="2" bestFit="1" customWidth="1" collapsed="1"/>
    <col min="10511" max="10511" width="17.109375" style="2" bestFit="1" customWidth="1" collapsed="1"/>
    <col min="10512" max="10751" width="9.109375" style="2" collapsed="1"/>
    <col min="10752" max="10753" width="6.88671875" style="2" customWidth="1" collapsed="1"/>
    <col min="10754" max="10754" width="15.109375" style="2" customWidth="1" collapsed="1"/>
    <col min="10755" max="10755" width="11" style="2" customWidth="1" collapsed="1"/>
    <col min="10756" max="10756" width="38.109375" style="2" bestFit="1" customWidth="1" collapsed="1"/>
    <col min="10757" max="10757" width="19.109375" style="2" bestFit="1" customWidth="1" collapsed="1"/>
    <col min="10758" max="10758" width="10" style="2" bestFit="1" customWidth="1" collapsed="1"/>
    <col min="10759" max="10759" width="13.6640625" style="2" bestFit="1" customWidth="1" collapsed="1"/>
    <col min="10760" max="10760" width="15" style="2" bestFit="1" customWidth="1" collapsed="1"/>
    <col min="10761" max="10762" width="11.44140625" style="2" bestFit="1" customWidth="1" collapsed="1"/>
    <col min="10763" max="10763" width="9.88671875" style="2" customWidth="1" collapsed="1"/>
    <col min="10764" max="10764" width="9.109375" style="2" collapsed="1"/>
    <col min="10765" max="10765" width="11.44140625" style="2" bestFit="1" customWidth="1" collapsed="1"/>
    <col min="10766" max="10766" width="24.88671875" style="2" bestFit="1" customWidth="1" collapsed="1"/>
    <col min="10767" max="10767" width="17.109375" style="2" bestFit="1" customWidth="1" collapsed="1"/>
    <col min="10768" max="11007" width="9.109375" style="2" collapsed="1"/>
    <col min="11008" max="11009" width="6.88671875" style="2" customWidth="1" collapsed="1"/>
    <col min="11010" max="11010" width="15.109375" style="2" customWidth="1" collapsed="1"/>
    <col min="11011" max="11011" width="11" style="2" customWidth="1" collapsed="1"/>
    <col min="11012" max="11012" width="38.109375" style="2" bestFit="1" customWidth="1" collapsed="1"/>
    <col min="11013" max="11013" width="19.109375" style="2" bestFit="1" customWidth="1" collapsed="1"/>
    <col min="11014" max="11014" width="10" style="2" bestFit="1" customWidth="1" collapsed="1"/>
    <col min="11015" max="11015" width="13.6640625" style="2" bestFit="1" customWidth="1" collapsed="1"/>
    <col min="11016" max="11016" width="15" style="2" bestFit="1" customWidth="1" collapsed="1"/>
    <col min="11017" max="11018" width="11.44140625" style="2" bestFit="1" customWidth="1" collapsed="1"/>
    <col min="11019" max="11019" width="9.88671875" style="2" customWidth="1" collapsed="1"/>
    <col min="11020" max="11020" width="9.109375" style="2" collapsed="1"/>
    <col min="11021" max="11021" width="11.44140625" style="2" bestFit="1" customWidth="1" collapsed="1"/>
    <col min="11022" max="11022" width="24.88671875" style="2" bestFit="1" customWidth="1" collapsed="1"/>
    <col min="11023" max="11023" width="17.109375" style="2" bestFit="1" customWidth="1" collapsed="1"/>
    <col min="11024" max="11263" width="9.109375" style="2" collapsed="1"/>
    <col min="11264" max="11265" width="6.88671875" style="2" customWidth="1" collapsed="1"/>
    <col min="11266" max="11266" width="15.109375" style="2" customWidth="1" collapsed="1"/>
    <col min="11267" max="11267" width="11" style="2" customWidth="1" collapsed="1"/>
    <col min="11268" max="11268" width="38.109375" style="2" bestFit="1" customWidth="1" collapsed="1"/>
    <col min="11269" max="11269" width="19.109375" style="2" bestFit="1" customWidth="1" collapsed="1"/>
    <col min="11270" max="11270" width="10" style="2" bestFit="1" customWidth="1" collapsed="1"/>
    <col min="11271" max="11271" width="13.6640625" style="2" bestFit="1" customWidth="1" collapsed="1"/>
    <col min="11272" max="11272" width="15" style="2" bestFit="1" customWidth="1" collapsed="1"/>
    <col min="11273" max="11274" width="11.44140625" style="2" bestFit="1" customWidth="1" collapsed="1"/>
    <col min="11275" max="11275" width="9.88671875" style="2" customWidth="1" collapsed="1"/>
    <col min="11276" max="11276" width="9.109375" style="2" collapsed="1"/>
    <col min="11277" max="11277" width="11.44140625" style="2" bestFit="1" customWidth="1" collapsed="1"/>
    <col min="11278" max="11278" width="24.88671875" style="2" bestFit="1" customWidth="1" collapsed="1"/>
    <col min="11279" max="11279" width="17.109375" style="2" bestFit="1" customWidth="1" collapsed="1"/>
    <col min="11280" max="11519" width="9.109375" style="2" collapsed="1"/>
    <col min="11520" max="11521" width="6.88671875" style="2" customWidth="1" collapsed="1"/>
    <col min="11522" max="11522" width="15.109375" style="2" customWidth="1" collapsed="1"/>
    <col min="11523" max="11523" width="11" style="2" customWidth="1" collapsed="1"/>
    <col min="11524" max="11524" width="38.109375" style="2" bestFit="1" customWidth="1" collapsed="1"/>
    <col min="11525" max="11525" width="19.109375" style="2" bestFit="1" customWidth="1" collapsed="1"/>
    <col min="11526" max="11526" width="10" style="2" bestFit="1" customWidth="1" collapsed="1"/>
    <col min="11527" max="11527" width="13.6640625" style="2" bestFit="1" customWidth="1" collapsed="1"/>
    <col min="11528" max="11528" width="15" style="2" bestFit="1" customWidth="1" collapsed="1"/>
    <col min="11529" max="11530" width="11.44140625" style="2" bestFit="1" customWidth="1" collapsed="1"/>
    <col min="11531" max="11531" width="9.88671875" style="2" customWidth="1" collapsed="1"/>
    <col min="11532" max="11532" width="9.109375" style="2" collapsed="1"/>
    <col min="11533" max="11533" width="11.44140625" style="2" bestFit="1" customWidth="1" collapsed="1"/>
    <col min="11534" max="11534" width="24.88671875" style="2" bestFit="1" customWidth="1" collapsed="1"/>
    <col min="11535" max="11535" width="17.109375" style="2" bestFit="1" customWidth="1" collapsed="1"/>
    <col min="11536" max="11775" width="9.109375" style="2" collapsed="1"/>
    <col min="11776" max="11777" width="6.88671875" style="2" customWidth="1" collapsed="1"/>
    <col min="11778" max="11778" width="15.109375" style="2" customWidth="1" collapsed="1"/>
    <col min="11779" max="11779" width="11" style="2" customWidth="1" collapsed="1"/>
    <col min="11780" max="11780" width="38.109375" style="2" bestFit="1" customWidth="1" collapsed="1"/>
    <col min="11781" max="11781" width="19.109375" style="2" bestFit="1" customWidth="1" collapsed="1"/>
    <col min="11782" max="11782" width="10" style="2" bestFit="1" customWidth="1" collapsed="1"/>
    <col min="11783" max="11783" width="13.6640625" style="2" bestFit="1" customWidth="1" collapsed="1"/>
    <col min="11784" max="11784" width="15" style="2" bestFit="1" customWidth="1" collapsed="1"/>
    <col min="11785" max="11786" width="11.44140625" style="2" bestFit="1" customWidth="1" collapsed="1"/>
    <col min="11787" max="11787" width="9.88671875" style="2" customWidth="1" collapsed="1"/>
    <col min="11788" max="11788" width="9.109375" style="2" collapsed="1"/>
    <col min="11789" max="11789" width="11.44140625" style="2" bestFit="1" customWidth="1" collapsed="1"/>
    <col min="11790" max="11790" width="24.88671875" style="2" bestFit="1" customWidth="1" collapsed="1"/>
    <col min="11791" max="11791" width="17.109375" style="2" bestFit="1" customWidth="1" collapsed="1"/>
    <col min="11792" max="12031" width="9.109375" style="2" collapsed="1"/>
    <col min="12032" max="12033" width="6.88671875" style="2" customWidth="1" collapsed="1"/>
    <col min="12034" max="12034" width="15.109375" style="2" customWidth="1" collapsed="1"/>
    <col min="12035" max="12035" width="11" style="2" customWidth="1" collapsed="1"/>
    <col min="12036" max="12036" width="38.109375" style="2" bestFit="1" customWidth="1" collapsed="1"/>
    <col min="12037" max="12037" width="19.109375" style="2" bestFit="1" customWidth="1" collapsed="1"/>
    <col min="12038" max="12038" width="10" style="2" bestFit="1" customWidth="1" collapsed="1"/>
    <col min="12039" max="12039" width="13.6640625" style="2" bestFit="1" customWidth="1" collapsed="1"/>
    <col min="12040" max="12040" width="15" style="2" bestFit="1" customWidth="1" collapsed="1"/>
    <col min="12041" max="12042" width="11.44140625" style="2" bestFit="1" customWidth="1" collapsed="1"/>
    <col min="12043" max="12043" width="9.88671875" style="2" customWidth="1" collapsed="1"/>
    <col min="12044" max="12044" width="9.109375" style="2" collapsed="1"/>
    <col min="12045" max="12045" width="11.44140625" style="2" bestFit="1" customWidth="1" collapsed="1"/>
    <col min="12046" max="12046" width="24.88671875" style="2" bestFit="1" customWidth="1" collapsed="1"/>
    <col min="12047" max="12047" width="17.109375" style="2" bestFit="1" customWidth="1" collapsed="1"/>
    <col min="12048" max="12287" width="9.109375" style="2" collapsed="1"/>
    <col min="12288" max="12289" width="6.88671875" style="2" customWidth="1" collapsed="1"/>
    <col min="12290" max="12290" width="15.109375" style="2" customWidth="1" collapsed="1"/>
    <col min="12291" max="12291" width="11" style="2" customWidth="1" collapsed="1"/>
    <col min="12292" max="12292" width="38.109375" style="2" bestFit="1" customWidth="1" collapsed="1"/>
    <col min="12293" max="12293" width="19.109375" style="2" bestFit="1" customWidth="1" collapsed="1"/>
    <col min="12294" max="12294" width="10" style="2" bestFit="1" customWidth="1" collapsed="1"/>
    <col min="12295" max="12295" width="13.6640625" style="2" bestFit="1" customWidth="1" collapsed="1"/>
    <col min="12296" max="12296" width="15" style="2" bestFit="1" customWidth="1" collapsed="1"/>
    <col min="12297" max="12298" width="11.44140625" style="2" bestFit="1" customWidth="1" collapsed="1"/>
    <col min="12299" max="12299" width="9.88671875" style="2" customWidth="1" collapsed="1"/>
    <col min="12300" max="12300" width="9.109375" style="2" collapsed="1"/>
    <col min="12301" max="12301" width="11.44140625" style="2" bestFit="1" customWidth="1" collapsed="1"/>
    <col min="12302" max="12302" width="24.88671875" style="2" bestFit="1" customWidth="1" collapsed="1"/>
    <col min="12303" max="12303" width="17.109375" style="2" bestFit="1" customWidth="1" collapsed="1"/>
    <col min="12304" max="12543" width="9.109375" style="2" collapsed="1"/>
    <col min="12544" max="12545" width="6.88671875" style="2" customWidth="1" collapsed="1"/>
    <col min="12546" max="12546" width="15.109375" style="2" customWidth="1" collapsed="1"/>
    <col min="12547" max="12547" width="11" style="2" customWidth="1" collapsed="1"/>
    <col min="12548" max="12548" width="38.109375" style="2" bestFit="1" customWidth="1" collapsed="1"/>
    <col min="12549" max="12549" width="19.109375" style="2" bestFit="1" customWidth="1" collapsed="1"/>
    <col min="12550" max="12550" width="10" style="2" bestFit="1" customWidth="1" collapsed="1"/>
    <col min="12551" max="12551" width="13.6640625" style="2" bestFit="1" customWidth="1" collapsed="1"/>
    <col min="12552" max="12552" width="15" style="2" bestFit="1" customWidth="1" collapsed="1"/>
    <col min="12553" max="12554" width="11.44140625" style="2" bestFit="1" customWidth="1" collapsed="1"/>
    <col min="12555" max="12555" width="9.88671875" style="2" customWidth="1" collapsed="1"/>
    <col min="12556" max="12556" width="9.109375" style="2" collapsed="1"/>
    <col min="12557" max="12557" width="11.44140625" style="2" bestFit="1" customWidth="1" collapsed="1"/>
    <col min="12558" max="12558" width="24.88671875" style="2" bestFit="1" customWidth="1" collapsed="1"/>
    <col min="12559" max="12559" width="17.109375" style="2" bestFit="1" customWidth="1" collapsed="1"/>
    <col min="12560" max="12799" width="9.109375" style="2" collapsed="1"/>
    <col min="12800" max="12801" width="6.88671875" style="2" customWidth="1" collapsed="1"/>
    <col min="12802" max="12802" width="15.109375" style="2" customWidth="1" collapsed="1"/>
    <col min="12803" max="12803" width="11" style="2" customWidth="1" collapsed="1"/>
    <col min="12804" max="12804" width="38.109375" style="2" bestFit="1" customWidth="1" collapsed="1"/>
    <col min="12805" max="12805" width="19.109375" style="2" bestFit="1" customWidth="1" collapsed="1"/>
    <col min="12806" max="12806" width="10" style="2" bestFit="1" customWidth="1" collapsed="1"/>
    <col min="12807" max="12807" width="13.6640625" style="2" bestFit="1" customWidth="1" collapsed="1"/>
    <col min="12808" max="12808" width="15" style="2" bestFit="1" customWidth="1" collapsed="1"/>
    <col min="12809" max="12810" width="11.44140625" style="2" bestFit="1" customWidth="1" collapsed="1"/>
    <col min="12811" max="12811" width="9.88671875" style="2" customWidth="1" collapsed="1"/>
    <col min="12812" max="12812" width="9.109375" style="2" collapsed="1"/>
    <col min="12813" max="12813" width="11.44140625" style="2" bestFit="1" customWidth="1" collapsed="1"/>
    <col min="12814" max="12814" width="24.88671875" style="2" bestFit="1" customWidth="1" collapsed="1"/>
    <col min="12815" max="12815" width="17.109375" style="2" bestFit="1" customWidth="1" collapsed="1"/>
    <col min="12816" max="13055" width="9.109375" style="2" collapsed="1"/>
    <col min="13056" max="13057" width="6.88671875" style="2" customWidth="1" collapsed="1"/>
    <col min="13058" max="13058" width="15.109375" style="2" customWidth="1" collapsed="1"/>
    <col min="13059" max="13059" width="11" style="2" customWidth="1" collapsed="1"/>
    <col min="13060" max="13060" width="38.109375" style="2" bestFit="1" customWidth="1" collapsed="1"/>
    <col min="13061" max="13061" width="19.109375" style="2" bestFit="1" customWidth="1" collapsed="1"/>
    <col min="13062" max="13062" width="10" style="2" bestFit="1" customWidth="1" collapsed="1"/>
    <col min="13063" max="13063" width="13.6640625" style="2" bestFit="1" customWidth="1" collapsed="1"/>
    <col min="13064" max="13064" width="15" style="2" bestFit="1" customWidth="1" collapsed="1"/>
    <col min="13065" max="13066" width="11.44140625" style="2" bestFit="1" customWidth="1" collapsed="1"/>
    <col min="13067" max="13067" width="9.88671875" style="2" customWidth="1" collapsed="1"/>
    <col min="13068" max="13068" width="9.109375" style="2" collapsed="1"/>
    <col min="13069" max="13069" width="11.44140625" style="2" bestFit="1" customWidth="1" collapsed="1"/>
    <col min="13070" max="13070" width="24.88671875" style="2" bestFit="1" customWidth="1" collapsed="1"/>
    <col min="13071" max="13071" width="17.109375" style="2" bestFit="1" customWidth="1" collapsed="1"/>
    <col min="13072" max="13311" width="9.109375" style="2" collapsed="1"/>
    <col min="13312" max="13313" width="6.88671875" style="2" customWidth="1" collapsed="1"/>
    <col min="13314" max="13314" width="15.109375" style="2" customWidth="1" collapsed="1"/>
    <col min="13315" max="13315" width="11" style="2" customWidth="1" collapsed="1"/>
    <col min="13316" max="13316" width="38.109375" style="2" bestFit="1" customWidth="1" collapsed="1"/>
    <col min="13317" max="13317" width="19.109375" style="2" bestFit="1" customWidth="1" collapsed="1"/>
    <col min="13318" max="13318" width="10" style="2" bestFit="1" customWidth="1" collapsed="1"/>
    <col min="13319" max="13319" width="13.6640625" style="2" bestFit="1" customWidth="1" collapsed="1"/>
    <col min="13320" max="13320" width="15" style="2" bestFit="1" customWidth="1" collapsed="1"/>
    <col min="13321" max="13322" width="11.44140625" style="2" bestFit="1" customWidth="1" collapsed="1"/>
    <col min="13323" max="13323" width="9.88671875" style="2" customWidth="1" collapsed="1"/>
    <col min="13324" max="13324" width="9.109375" style="2" collapsed="1"/>
    <col min="13325" max="13325" width="11.44140625" style="2" bestFit="1" customWidth="1" collapsed="1"/>
    <col min="13326" max="13326" width="24.88671875" style="2" bestFit="1" customWidth="1" collapsed="1"/>
    <col min="13327" max="13327" width="17.109375" style="2" bestFit="1" customWidth="1" collapsed="1"/>
    <col min="13328" max="13567" width="9.109375" style="2" collapsed="1"/>
    <col min="13568" max="13569" width="6.88671875" style="2" customWidth="1" collapsed="1"/>
    <col min="13570" max="13570" width="15.109375" style="2" customWidth="1" collapsed="1"/>
    <col min="13571" max="13571" width="11" style="2" customWidth="1" collapsed="1"/>
    <col min="13572" max="13572" width="38.109375" style="2" bestFit="1" customWidth="1" collapsed="1"/>
    <col min="13573" max="13573" width="19.109375" style="2" bestFit="1" customWidth="1" collapsed="1"/>
    <col min="13574" max="13574" width="10" style="2" bestFit="1" customWidth="1" collapsed="1"/>
    <col min="13575" max="13575" width="13.6640625" style="2" bestFit="1" customWidth="1" collapsed="1"/>
    <col min="13576" max="13576" width="15" style="2" bestFit="1" customWidth="1" collapsed="1"/>
    <col min="13577" max="13578" width="11.44140625" style="2" bestFit="1" customWidth="1" collapsed="1"/>
    <col min="13579" max="13579" width="9.88671875" style="2" customWidth="1" collapsed="1"/>
    <col min="13580" max="13580" width="9.109375" style="2" collapsed="1"/>
    <col min="13581" max="13581" width="11.44140625" style="2" bestFit="1" customWidth="1" collapsed="1"/>
    <col min="13582" max="13582" width="24.88671875" style="2" bestFit="1" customWidth="1" collapsed="1"/>
    <col min="13583" max="13583" width="17.109375" style="2" bestFit="1" customWidth="1" collapsed="1"/>
    <col min="13584" max="13823" width="9.109375" style="2" collapsed="1"/>
    <col min="13824" max="13825" width="6.88671875" style="2" customWidth="1" collapsed="1"/>
    <col min="13826" max="13826" width="15.109375" style="2" customWidth="1" collapsed="1"/>
    <col min="13827" max="13827" width="11" style="2" customWidth="1" collapsed="1"/>
    <col min="13828" max="13828" width="38.109375" style="2" bestFit="1" customWidth="1" collapsed="1"/>
    <col min="13829" max="13829" width="19.109375" style="2" bestFit="1" customWidth="1" collapsed="1"/>
    <col min="13830" max="13830" width="10" style="2" bestFit="1" customWidth="1" collapsed="1"/>
    <col min="13831" max="13831" width="13.6640625" style="2" bestFit="1" customWidth="1" collapsed="1"/>
    <col min="13832" max="13832" width="15" style="2" bestFit="1" customWidth="1" collapsed="1"/>
    <col min="13833" max="13834" width="11.44140625" style="2" bestFit="1" customWidth="1" collapsed="1"/>
    <col min="13835" max="13835" width="9.88671875" style="2" customWidth="1" collapsed="1"/>
    <col min="13836" max="13836" width="9.109375" style="2" collapsed="1"/>
    <col min="13837" max="13837" width="11.44140625" style="2" bestFit="1" customWidth="1" collapsed="1"/>
    <col min="13838" max="13838" width="24.88671875" style="2" bestFit="1" customWidth="1" collapsed="1"/>
    <col min="13839" max="13839" width="17.109375" style="2" bestFit="1" customWidth="1" collapsed="1"/>
    <col min="13840" max="14079" width="9.109375" style="2" collapsed="1"/>
    <col min="14080" max="14081" width="6.88671875" style="2" customWidth="1" collapsed="1"/>
    <col min="14082" max="14082" width="15.109375" style="2" customWidth="1" collapsed="1"/>
    <col min="14083" max="14083" width="11" style="2" customWidth="1" collapsed="1"/>
    <col min="14084" max="14084" width="38.109375" style="2" bestFit="1" customWidth="1" collapsed="1"/>
    <col min="14085" max="14085" width="19.109375" style="2" bestFit="1" customWidth="1" collapsed="1"/>
    <col min="14086" max="14086" width="10" style="2" bestFit="1" customWidth="1" collapsed="1"/>
    <col min="14087" max="14087" width="13.6640625" style="2" bestFit="1" customWidth="1" collapsed="1"/>
    <col min="14088" max="14088" width="15" style="2" bestFit="1" customWidth="1" collapsed="1"/>
    <col min="14089" max="14090" width="11.44140625" style="2" bestFit="1" customWidth="1" collapsed="1"/>
    <col min="14091" max="14091" width="9.88671875" style="2" customWidth="1" collapsed="1"/>
    <col min="14092" max="14092" width="9.109375" style="2" collapsed="1"/>
    <col min="14093" max="14093" width="11.44140625" style="2" bestFit="1" customWidth="1" collapsed="1"/>
    <col min="14094" max="14094" width="24.88671875" style="2" bestFit="1" customWidth="1" collapsed="1"/>
    <col min="14095" max="14095" width="17.109375" style="2" bestFit="1" customWidth="1" collapsed="1"/>
    <col min="14096" max="14335" width="9.109375" style="2" collapsed="1"/>
    <col min="14336" max="14337" width="6.88671875" style="2" customWidth="1" collapsed="1"/>
    <col min="14338" max="14338" width="15.109375" style="2" customWidth="1" collapsed="1"/>
    <col min="14339" max="14339" width="11" style="2" customWidth="1" collapsed="1"/>
    <col min="14340" max="14340" width="38.109375" style="2" bestFit="1" customWidth="1" collapsed="1"/>
    <col min="14341" max="14341" width="19.109375" style="2" bestFit="1" customWidth="1" collapsed="1"/>
    <col min="14342" max="14342" width="10" style="2" bestFit="1" customWidth="1" collapsed="1"/>
    <col min="14343" max="14343" width="13.6640625" style="2" bestFit="1" customWidth="1" collapsed="1"/>
    <col min="14344" max="14344" width="15" style="2" bestFit="1" customWidth="1" collapsed="1"/>
    <col min="14345" max="14346" width="11.44140625" style="2" bestFit="1" customWidth="1" collapsed="1"/>
    <col min="14347" max="14347" width="9.88671875" style="2" customWidth="1" collapsed="1"/>
    <col min="14348" max="14348" width="9.109375" style="2" collapsed="1"/>
    <col min="14349" max="14349" width="11.44140625" style="2" bestFit="1" customWidth="1" collapsed="1"/>
    <col min="14350" max="14350" width="24.88671875" style="2" bestFit="1" customWidth="1" collapsed="1"/>
    <col min="14351" max="14351" width="17.109375" style="2" bestFit="1" customWidth="1" collapsed="1"/>
    <col min="14352" max="14591" width="9.109375" style="2" collapsed="1"/>
    <col min="14592" max="14593" width="6.88671875" style="2" customWidth="1" collapsed="1"/>
    <col min="14594" max="14594" width="15.109375" style="2" customWidth="1" collapsed="1"/>
    <col min="14595" max="14595" width="11" style="2" customWidth="1" collapsed="1"/>
    <col min="14596" max="14596" width="38.109375" style="2" bestFit="1" customWidth="1" collapsed="1"/>
    <col min="14597" max="14597" width="19.109375" style="2" bestFit="1" customWidth="1" collapsed="1"/>
    <col min="14598" max="14598" width="10" style="2" bestFit="1" customWidth="1" collapsed="1"/>
    <col min="14599" max="14599" width="13.6640625" style="2" bestFit="1" customWidth="1" collapsed="1"/>
    <col min="14600" max="14600" width="15" style="2" bestFit="1" customWidth="1" collapsed="1"/>
    <col min="14601" max="14602" width="11.44140625" style="2" bestFit="1" customWidth="1" collapsed="1"/>
    <col min="14603" max="14603" width="9.88671875" style="2" customWidth="1" collapsed="1"/>
    <col min="14604" max="14604" width="9.109375" style="2" collapsed="1"/>
    <col min="14605" max="14605" width="11.44140625" style="2" bestFit="1" customWidth="1" collapsed="1"/>
    <col min="14606" max="14606" width="24.88671875" style="2" bestFit="1" customWidth="1" collapsed="1"/>
    <col min="14607" max="14607" width="17.109375" style="2" bestFit="1" customWidth="1" collapsed="1"/>
    <col min="14608" max="14847" width="9.109375" style="2" collapsed="1"/>
    <col min="14848" max="14849" width="6.88671875" style="2" customWidth="1" collapsed="1"/>
    <col min="14850" max="14850" width="15.109375" style="2" customWidth="1" collapsed="1"/>
    <col min="14851" max="14851" width="11" style="2" customWidth="1" collapsed="1"/>
    <col min="14852" max="14852" width="38.109375" style="2" bestFit="1" customWidth="1" collapsed="1"/>
    <col min="14853" max="14853" width="19.109375" style="2" bestFit="1" customWidth="1" collapsed="1"/>
    <col min="14854" max="14854" width="10" style="2" bestFit="1" customWidth="1" collapsed="1"/>
    <col min="14855" max="14855" width="13.6640625" style="2" bestFit="1" customWidth="1" collapsed="1"/>
    <col min="14856" max="14856" width="15" style="2" bestFit="1" customWidth="1" collapsed="1"/>
    <col min="14857" max="14858" width="11.44140625" style="2" bestFit="1" customWidth="1" collapsed="1"/>
    <col min="14859" max="14859" width="9.88671875" style="2" customWidth="1" collapsed="1"/>
    <col min="14860" max="14860" width="9.109375" style="2" collapsed="1"/>
    <col min="14861" max="14861" width="11.44140625" style="2" bestFit="1" customWidth="1" collapsed="1"/>
    <col min="14862" max="14862" width="24.88671875" style="2" bestFit="1" customWidth="1" collapsed="1"/>
    <col min="14863" max="14863" width="17.109375" style="2" bestFit="1" customWidth="1" collapsed="1"/>
    <col min="14864" max="15103" width="9.109375" style="2" collapsed="1"/>
    <col min="15104" max="15105" width="6.88671875" style="2" customWidth="1" collapsed="1"/>
    <col min="15106" max="15106" width="15.109375" style="2" customWidth="1" collapsed="1"/>
    <col min="15107" max="15107" width="11" style="2" customWidth="1" collapsed="1"/>
    <col min="15108" max="15108" width="38.109375" style="2" bestFit="1" customWidth="1" collapsed="1"/>
    <col min="15109" max="15109" width="19.109375" style="2" bestFit="1" customWidth="1" collapsed="1"/>
    <col min="15110" max="15110" width="10" style="2" bestFit="1" customWidth="1" collapsed="1"/>
    <col min="15111" max="15111" width="13.6640625" style="2" bestFit="1" customWidth="1" collapsed="1"/>
    <col min="15112" max="15112" width="15" style="2" bestFit="1" customWidth="1" collapsed="1"/>
    <col min="15113" max="15114" width="11.44140625" style="2" bestFit="1" customWidth="1" collapsed="1"/>
    <col min="15115" max="15115" width="9.88671875" style="2" customWidth="1" collapsed="1"/>
    <col min="15116" max="15116" width="9.109375" style="2" collapsed="1"/>
    <col min="15117" max="15117" width="11.44140625" style="2" bestFit="1" customWidth="1" collapsed="1"/>
    <col min="15118" max="15118" width="24.88671875" style="2" bestFit="1" customWidth="1" collapsed="1"/>
    <col min="15119" max="15119" width="17.109375" style="2" bestFit="1" customWidth="1" collapsed="1"/>
    <col min="15120" max="15359" width="9.109375" style="2" collapsed="1"/>
    <col min="15360" max="15361" width="6.88671875" style="2" customWidth="1" collapsed="1"/>
    <col min="15362" max="15362" width="15.109375" style="2" customWidth="1" collapsed="1"/>
    <col min="15363" max="15363" width="11" style="2" customWidth="1" collapsed="1"/>
    <col min="15364" max="15364" width="38.109375" style="2" bestFit="1" customWidth="1" collapsed="1"/>
    <col min="15365" max="15365" width="19.109375" style="2" bestFit="1" customWidth="1" collapsed="1"/>
    <col min="15366" max="15366" width="10" style="2" bestFit="1" customWidth="1" collapsed="1"/>
    <col min="15367" max="15367" width="13.6640625" style="2" bestFit="1" customWidth="1" collapsed="1"/>
    <col min="15368" max="15368" width="15" style="2" bestFit="1" customWidth="1" collapsed="1"/>
    <col min="15369" max="15370" width="11.44140625" style="2" bestFit="1" customWidth="1" collapsed="1"/>
    <col min="15371" max="15371" width="9.88671875" style="2" customWidth="1" collapsed="1"/>
    <col min="15372" max="15372" width="9.109375" style="2" collapsed="1"/>
    <col min="15373" max="15373" width="11.44140625" style="2" bestFit="1" customWidth="1" collapsed="1"/>
    <col min="15374" max="15374" width="24.88671875" style="2" bestFit="1" customWidth="1" collapsed="1"/>
    <col min="15375" max="15375" width="17.109375" style="2" bestFit="1" customWidth="1" collapsed="1"/>
    <col min="15376" max="15615" width="9.109375" style="2" collapsed="1"/>
    <col min="15616" max="15617" width="6.88671875" style="2" customWidth="1" collapsed="1"/>
    <col min="15618" max="15618" width="15.109375" style="2" customWidth="1" collapsed="1"/>
    <col min="15619" max="15619" width="11" style="2" customWidth="1" collapsed="1"/>
    <col min="15620" max="15620" width="38.109375" style="2" bestFit="1" customWidth="1" collapsed="1"/>
    <col min="15621" max="15621" width="19.109375" style="2" bestFit="1" customWidth="1" collapsed="1"/>
    <col min="15622" max="15622" width="10" style="2" bestFit="1" customWidth="1" collapsed="1"/>
    <col min="15623" max="15623" width="13.6640625" style="2" bestFit="1" customWidth="1" collapsed="1"/>
    <col min="15624" max="15624" width="15" style="2" bestFit="1" customWidth="1" collapsed="1"/>
    <col min="15625" max="15626" width="11.44140625" style="2" bestFit="1" customWidth="1" collapsed="1"/>
    <col min="15627" max="15627" width="9.88671875" style="2" customWidth="1" collapsed="1"/>
    <col min="15628" max="15628" width="9.109375" style="2" collapsed="1"/>
    <col min="15629" max="15629" width="11.44140625" style="2" bestFit="1" customWidth="1" collapsed="1"/>
    <col min="15630" max="15630" width="24.88671875" style="2" bestFit="1" customWidth="1" collapsed="1"/>
    <col min="15631" max="15631" width="17.109375" style="2" bestFit="1" customWidth="1" collapsed="1"/>
    <col min="15632" max="15871" width="9.109375" style="2" collapsed="1"/>
    <col min="15872" max="15873" width="6.88671875" style="2" customWidth="1" collapsed="1"/>
    <col min="15874" max="15874" width="15.109375" style="2" customWidth="1" collapsed="1"/>
    <col min="15875" max="15875" width="11" style="2" customWidth="1" collapsed="1"/>
    <col min="15876" max="15876" width="38.109375" style="2" bestFit="1" customWidth="1" collapsed="1"/>
    <col min="15877" max="15877" width="19.109375" style="2" bestFit="1" customWidth="1" collapsed="1"/>
    <col min="15878" max="15878" width="10" style="2" bestFit="1" customWidth="1" collapsed="1"/>
    <col min="15879" max="15879" width="13.6640625" style="2" bestFit="1" customWidth="1" collapsed="1"/>
    <col min="15880" max="15880" width="15" style="2" bestFit="1" customWidth="1" collapsed="1"/>
    <col min="15881" max="15882" width="11.44140625" style="2" bestFit="1" customWidth="1" collapsed="1"/>
    <col min="15883" max="15883" width="9.88671875" style="2" customWidth="1" collapsed="1"/>
    <col min="15884" max="15884" width="9.109375" style="2" collapsed="1"/>
    <col min="15885" max="15885" width="11.44140625" style="2" bestFit="1" customWidth="1" collapsed="1"/>
    <col min="15886" max="15886" width="24.88671875" style="2" bestFit="1" customWidth="1" collapsed="1"/>
    <col min="15887" max="15887" width="17.109375" style="2" bestFit="1" customWidth="1" collapsed="1"/>
    <col min="15888" max="16127" width="9.109375" style="2" collapsed="1"/>
    <col min="16128" max="16129" width="6.88671875" style="2" customWidth="1" collapsed="1"/>
    <col min="16130" max="16130" width="15.109375" style="2" customWidth="1" collapsed="1"/>
    <col min="16131" max="16131" width="11" style="2" customWidth="1" collapsed="1"/>
    <col min="16132" max="16132" width="38.109375" style="2" bestFit="1" customWidth="1" collapsed="1"/>
    <col min="16133" max="16133" width="19.109375" style="2" bestFit="1" customWidth="1" collapsed="1"/>
    <col min="16134" max="16134" width="10" style="2" bestFit="1" customWidth="1" collapsed="1"/>
    <col min="16135" max="16135" width="13.6640625" style="2" bestFit="1" customWidth="1" collapsed="1"/>
    <col min="16136" max="16136" width="15" style="2" bestFit="1" customWidth="1" collapsed="1"/>
    <col min="16137" max="16138" width="11.44140625" style="2" bestFit="1" customWidth="1" collapsed="1"/>
    <col min="16139" max="16139" width="9.88671875" style="2" customWidth="1" collapsed="1"/>
    <col min="16140" max="16140" width="9.109375" style="2" collapsed="1"/>
    <col min="16141" max="16141" width="11.44140625" style="2" bestFit="1" customWidth="1" collapsed="1"/>
    <col min="16142" max="16142" width="24.88671875" style="2" bestFit="1" customWidth="1" collapsed="1"/>
    <col min="16143" max="16143" width="17.109375" style="2" bestFit="1" customWidth="1" collapsed="1"/>
    <col min="16144" max="16381" width="9.109375" style="2" collapsed="1"/>
    <col min="16382" max="16384" width="9.109375" style="2" customWidth="1"/>
  </cols>
  <sheetData>
    <row r="1" spans="1:15" ht="15" customHeight="1" thickBot="1">
      <c r="A1" s="440" t="s">
        <v>355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</row>
    <row r="2" spans="1:15" ht="67.95" customHeight="1" thickBot="1">
      <c r="A2" s="67" t="s">
        <v>342</v>
      </c>
      <c r="B2" s="155" t="s">
        <v>18</v>
      </c>
      <c r="C2" s="67" t="s">
        <v>20</v>
      </c>
      <c r="D2" s="66" t="s">
        <v>21</v>
      </c>
      <c r="E2" s="67" t="s">
        <v>478</v>
      </c>
      <c r="F2" s="67" t="s">
        <v>17</v>
      </c>
      <c r="G2" s="155" t="s">
        <v>19</v>
      </c>
      <c r="H2" s="155" t="s">
        <v>22</v>
      </c>
      <c r="I2" s="283" t="s">
        <v>343</v>
      </c>
      <c r="J2" s="155" t="s">
        <v>26</v>
      </c>
      <c r="K2" s="283" t="s">
        <v>23</v>
      </c>
      <c r="L2" s="284" t="s">
        <v>24</v>
      </c>
      <c r="M2" s="155" t="s">
        <v>357</v>
      </c>
      <c r="N2" s="285" t="s">
        <v>296</v>
      </c>
      <c r="O2" s="285" t="s">
        <v>25</v>
      </c>
    </row>
    <row r="3" spans="1:15" ht="18" customHeight="1" thickBot="1">
      <c r="A3" s="432">
        <v>1</v>
      </c>
      <c r="B3" s="414" t="str">
        <f>TSSR!M3</f>
        <v>UT0950</v>
      </c>
      <c r="C3" s="445" t="str">
        <f>TSSR!D7</f>
        <v>Тернопільська обл., Кременецький р-н, м. Кременець</v>
      </c>
      <c r="D3" s="417" t="str">
        <f>TSSR!G9</f>
        <v>50°04'37.00"</v>
      </c>
      <c r="E3" s="442" t="s">
        <v>362</v>
      </c>
      <c r="F3" s="411" t="s">
        <v>362</v>
      </c>
      <c r="G3" s="289" t="s">
        <v>3783</v>
      </c>
      <c r="H3" s="281">
        <v>47.4</v>
      </c>
      <c r="I3" s="290" t="s">
        <v>3784</v>
      </c>
      <c r="J3" s="291" t="s">
        <v>3785</v>
      </c>
      <c r="K3" s="292" t="s">
        <v>3786</v>
      </c>
      <c r="L3" s="289" t="s">
        <v>3787</v>
      </c>
      <c r="M3" s="289" t="s">
        <v>647</v>
      </c>
      <c r="N3" s="281"/>
      <c r="O3" s="315" t="s">
        <v>3805</v>
      </c>
    </row>
    <row r="4" spans="1:15" ht="18" customHeight="1" thickBot="1">
      <c r="A4" s="433"/>
      <c r="B4" s="415"/>
      <c r="C4" s="446"/>
      <c r="D4" s="418"/>
      <c r="E4" s="443"/>
      <c r="F4" s="412"/>
      <c r="G4" s="289" t="s">
        <v>3788</v>
      </c>
      <c r="H4" s="281">
        <v>47.4</v>
      </c>
      <c r="I4" s="293" t="s">
        <v>3789</v>
      </c>
      <c r="J4" s="294" t="s">
        <v>3785</v>
      </c>
      <c r="K4" s="295" t="s">
        <v>3786</v>
      </c>
      <c r="L4" s="289" t="s">
        <v>3787</v>
      </c>
      <c r="M4" s="289" t="s">
        <v>647</v>
      </c>
      <c r="N4" s="281"/>
      <c r="O4" s="315" t="s">
        <v>3805</v>
      </c>
    </row>
    <row r="5" spans="1:15" ht="18" customHeight="1" thickBot="1">
      <c r="A5" s="433"/>
      <c r="B5" s="415"/>
      <c r="C5" s="446"/>
      <c r="D5" s="418"/>
      <c r="E5" s="443"/>
      <c r="F5" s="412"/>
      <c r="G5" s="289" t="s">
        <v>3790</v>
      </c>
      <c r="H5" s="281">
        <v>47.4</v>
      </c>
      <c r="I5" s="296" t="s">
        <v>3791</v>
      </c>
      <c r="J5" s="294" t="s">
        <v>3785</v>
      </c>
      <c r="K5" s="295" t="s">
        <v>3786</v>
      </c>
      <c r="L5" s="289" t="s">
        <v>3792</v>
      </c>
      <c r="M5" s="289" t="s">
        <v>648</v>
      </c>
      <c r="N5" s="281"/>
      <c r="O5" s="315" t="s">
        <v>3805</v>
      </c>
    </row>
    <row r="6" spans="1:15" ht="18" customHeight="1" thickBot="1">
      <c r="A6" s="434"/>
      <c r="B6" s="415"/>
      <c r="C6" s="446"/>
      <c r="D6" s="418"/>
      <c r="E6" s="444"/>
      <c r="F6" s="413"/>
      <c r="G6" s="297" t="s">
        <v>3793</v>
      </c>
      <c r="H6" s="281">
        <v>47.4</v>
      </c>
      <c r="I6" s="296" t="s">
        <v>3791</v>
      </c>
      <c r="J6" s="294" t="s">
        <v>3785</v>
      </c>
      <c r="K6" s="295" t="s">
        <v>3786</v>
      </c>
      <c r="L6" s="289" t="s">
        <v>3787</v>
      </c>
      <c r="M6" s="289" t="s">
        <v>647</v>
      </c>
      <c r="N6" s="281"/>
      <c r="O6" s="315" t="s">
        <v>3805</v>
      </c>
    </row>
    <row r="7" spans="1:15" ht="18" customHeight="1" thickBot="1">
      <c r="A7" s="432">
        <v>2</v>
      </c>
      <c r="B7" s="415"/>
      <c r="C7" s="446"/>
      <c r="D7" s="418"/>
      <c r="E7" s="442" t="s">
        <v>345</v>
      </c>
      <c r="F7" s="411" t="s">
        <v>345</v>
      </c>
      <c r="G7" s="298" t="s">
        <v>3794</v>
      </c>
      <c r="H7" s="281">
        <v>47.4</v>
      </c>
      <c r="I7" s="290" t="s">
        <v>3784</v>
      </c>
      <c r="J7" s="291" t="s">
        <v>3785</v>
      </c>
      <c r="K7" s="292" t="s">
        <v>3786</v>
      </c>
      <c r="L7" s="298">
        <v>742236</v>
      </c>
      <c r="M7" s="298" t="s">
        <v>3795</v>
      </c>
      <c r="N7" s="281"/>
      <c r="O7" s="315" t="s">
        <v>3805</v>
      </c>
    </row>
    <row r="8" spans="1:15" ht="18" customHeight="1" thickBot="1">
      <c r="A8" s="433"/>
      <c r="B8" s="415"/>
      <c r="C8" s="446"/>
      <c r="D8" s="418"/>
      <c r="E8" s="443"/>
      <c r="F8" s="412"/>
      <c r="G8" s="298" t="s">
        <v>3796</v>
      </c>
      <c r="H8" s="281">
        <v>47.4</v>
      </c>
      <c r="I8" s="293" t="s">
        <v>3789</v>
      </c>
      <c r="J8" s="294" t="s">
        <v>3785</v>
      </c>
      <c r="K8" s="295" t="s">
        <v>3786</v>
      </c>
      <c r="L8" s="298">
        <v>742236</v>
      </c>
      <c r="M8" s="298" t="s">
        <v>3795</v>
      </c>
      <c r="N8" s="281"/>
      <c r="O8" s="315" t="s">
        <v>3805</v>
      </c>
    </row>
    <row r="9" spans="1:15" ht="18" customHeight="1">
      <c r="A9" s="433"/>
      <c r="B9" s="415"/>
      <c r="C9" s="446"/>
      <c r="D9" s="418"/>
      <c r="E9" s="443"/>
      <c r="F9" s="412"/>
      <c r="G9" s="298" t="s">
        <v>3797</v>
      </c>
      <c r="H9" s="281">
        <v>47.4</v>
      </c>
      <c r="I9" s="296" t="s">
        <v>3791</v>
      </c>
      <c r="J9" s="294" t="s">
        <v>3785</v>
      </c>
      <c r="K9" s="295" t="s">
        <v>3786</v>
      </c>
      <c r="L9" s="298">
        <v>742236</v>
      </c>
      <c r="M9" s="298" t="s">
        <v>3795</v>
      </c>
      <c r="N9" s="281"/>
      <c r="O9" s="315" t="s">
        <v>3805</v>
      </c>
    </row>
    <row r="10" spans="1:15" ht="18" customHeight="1">
      <c r="A10" s="448"/>
      <c r="B10" s="415"/>
      <c r="C10" s="446"/>
      <c r="D10" s="418"/>
      <c r="E10" s="443"/>
      <c r="F10" s="449"/>
      <c r="G10" s="281"/>
      <c r="H10" s="281"/>
      <c r="I10" s="281"/>
      <c r="J10" s="281"/>
      <c r="K10" s="281"/>
      <c r="L10" s="281"/>
      <c r="M10" s="281"/>
      <c r="N10" s="281"/>
      <c r="O10" s="281"/>
    </row>
    <row r="11" spans="1:15" ht="18" customHeight="1" thickBot="1">
      <c r="A11" s="434"/>
      <c r="B11" s="415"/>
      <c r="C11" s="446"/>
      <c r="D11" s="418"/>
      <c r="E11" s="444"/>
      <c r="F11" s="413"/>
      <c r="G11" s="281"/>
      <c r="H11" s="281"/>
      <c r="I11" s="281"/>
      <c r="J11" s="281"/>
      <c r="K11" s="281"/>
      <c r="L11" s="281"/>
      <c r="M11" s="281"/>
      <c r="N11" s="281"/>
      <c r="O11" s="281"/>
    </row>
    <row r="12" spans="1:15" ht="18" customHeight="1" thickBot="1">
      <c r="A12" s="432">
        <v>3</v>
      </c>
      <c r="B12" s="415"/>
      <c r="C12" s="446"/>
      <c r="D12" s="418"/>
      <c r="E12" s="442" t="s">
        <v>346</v>
      </c>
      <c r="F12" s="411" t="s">
        <v>346</v>
      </c>
      <c r="G12" s="305" t="s">
        <v>3798</v>
      </c>
      <c r="H12" s="281">
        <v>47.4</v>
      </c>
      <c r="I12" s="290" t="s">
        <v>3784</v>
      </c>
      <c r="J12" s="291" t="s">
        <v>3785</v>
      </c>
      <c r="K12" s="292" t="s">
        <v>3786</v>
      </c>
      <c r="L12" s="305" t="s">
        <v>3799</v>
      </c>
      <c r="M12" s="305" t="s">
        <v>631</v>
      </c>
      <c r="N12" s="281"/>
      <c r="O12" s="315" t="s">
        <v>3805</v>
      </c>
    </row>
    <row r="13" spans="1:15" ht="18" customHeight="1" thickBot="1">
      <c r="A13" s="433"/>
      <c r="B13" s="415"/>
      <c r="C13" s="446"/>
      <c r="D13" s="419"/>
      <c r="E13" s="443"/>
      <c r="F13" s="412"/>
      <c r="G13" s="305" t="s">
        <v>3800</v>
      </c>
      <c r="H13" s="281">
        <v>47.4</v>
      </c>
      <c r="I13" s="293" t="s">
        <v>3789</v>
      </c>
      <c r="J13" s="294" t="s">
        <v>3785</v>
      </c>
      <c r="K13" s="295" t="s">
        <v>3786</v>
      </c>
      <c r="L13" s="305" t="s">
        <v>3799</v>
      </c>
      <c r="M13" s="305" t="s">
        <v>631</v>
      </c>
      <c r="N13" s="281"/>
      <c r="O13" s="315" t="s">
        <v>3805</v>
      </c>
    </row>
    <row r="14" spans="1:15" ht="18" customHeight="1">
      <c r="A14" s="433"/>
      <c r="B14" s="415"/>
      <c r="C14" s="446"/>
      <c r="D14" s="417" t="str">
        <f>TSSR!K9</f>
        <v>25°44'55.00"</v>
      </c>
      <c r="E14" s="443"/>
      <c r="F14" s="412"/>
      <c r="G14" s="305" t="s">
        <v>3801</v>
      </c>
      <c r="H14" s="281">
        <v>47.4</v>
      </c>
      <c r="I14" s="296" t="s">
        <v>3791</v>
      </c>
      <c r="J14" s="294" t="s">
        <v>3785</v>
      </c>
      <c r="K14" s="295" t="s">
        <v>3786</v>
      </c>
      <c r="L14" s="305" t="s">
        <v>674</v>
      </c>
      <c r="M14" s="305" t="s">
        <v>645</v>
      </c>
      <c r="N14" s="281"/>
      <c r="O14" s="315" t="s">
        <v>3805</v>
      </c>
    </row>
    <row r="15" spans="1:15" ht="18" customHeight="1" thickBot="1">
      <c r="A15" s="434"/>
      <c r="B15" s="415"/>
      <c r="C15" s="446"/>
      <c r="D15" s="418"/>
      <c r="E15" s="444"/>
      <c r="F15" s="413"/>
      <c r="G15" s="299"/>
      <c r="H15" s="300"/>
      <c r="I15" s="301"/>
      <c r="J15" s="302"/>
      <c r="K15" s="303"/>
      <c r="L15" s="299"/>
      <c r="M15" s="304"/>
      <c r="N15" s="281"/>
      <c r="O15" s="281"/>
    </row>
    <row r="16" spans="1:15" ht="18" customHeight="1">
      <c r="A16" s="432">
        <v>4</v>
      </c>
      <c r="B16" s="415"/>
      <c r="C16" s="446"/>
      <c r="D16" s="418"/>
      <c r="E16" s="442" t="s">
        <v>347</v>
      </c>
      <c r="F16" s="411" t="s">
        <v>347</v>
      </c>
      <c r="G16" s="306" t="s">
        <v>3802</v>
      </c>
      <c r="H16" s="307"/>
      <c r="I16" s="290"/>
      <c r="J16" s="291"/>
      <c r="K16" s="292"/>
      <c r="L16" s="308"/>
      <c r="M16" s="309"/>
      <c r="N16" s="281"/>
      <c r="O16" s="281"/>
    </row>
    <row r="17" spans="1:15" ht="18" customHeight="1">
      <c r="A17" s="433"/>
      <c r="B17" s="415"/>
      <c r="C17" s="446"/>
      <c r="D17" s="418"/>
      <c r="E17" s="443"/>
      <c r="F17" s="412"/>
      <c r="G17" s="306" t="s">
        <v>3803</v>
      </c>
      <c r="H17" s="310"/>
      <c r="I17" s="293"/>
      <c r="J17" s="294"/>
      <c r="K17" s="295"/>
      <c r="L17" s="311"/>
      <c r="M17" s="312"/>
      <c r="N17" s="281"/>
      <c r="O17" s="281"/>
    </row>
    <row r="18" spans="1:15" ht="18" customHeight="1">
      <c r="A18" s="433"/>
      <c r="B18" s="415"/>
      <c r="C18" s="446"/>
      <c r="D18" s="418"/>
      <c r="E18" s="443"/>
      <c r="F18" s="412"/>
      <c r="G18" s="306" t="s">
        <v>3804</v>
      </c>
      <c r="H18" s="310"/>
      <c r="I18" s="293"/>
      <c r="J18" s="294"/>
      <c r="K18" s="295"/>
      <c r="L18" s="313"/>
      <c r="M18" s="314"/>
      <c r="N18" s="281"/>
      <c r="O18" s="281"/>
    </row>
    <row r="19" spans="1:15" ht="18" customHeight="1" thickBot="1">
      <c r="A19" s="434"/>
      <c r="B19" s="415"/>
      <c r="C19" s="446"/>
      <c r="D19" s="418"/>
      <c r="E19" s="444"/>
      <c r="F19" s="413"/>
      <c r="G19" s="281"/>
      <c r="H19" s="281"/>
      <c r="I19" s="281"/>
      <c r="J19" s="281"/>
      <c r="K19" s="281"/>
      <c r="L19" s="281"/>
      <c r="M19" s="281"/>
      <c r="N19" s="281"/>
      <c r="O19" s="281"/>
    </row>
    <row r="20" spans="1:15" ht="18" customHeight="1">
      <c r="A20" s="432">
        <v>5</v>
      </c>
      <c r="B20" s="415"/>
      <c r="C20" s="446"/>
      <c r="D20" s="418"/>
      <c r="E20" s="442" t="s">
        <v>484</v>
      </c>
      <c r="F20" s="411" t="s">
        <v>361</v>
      </c>
      <c r="G20" s="281"/>
      <c r="H20" s="281"/>
      <c r="I20" s="281"/>
      <c r="J20" s="281"/>
      <c r="K20" s="281"/>
      <c r="L20" s="281"/>
      <c r="M20" s="281"/>
      <c r="N20" s="281"/>
      <c r="O20" s="281"/>
    </row>
    <row r="21" spans="1:15" ht="18" customHeight="1">
      <c r="A21" s="433"/>
      <c r="B21" s="415"/>
      <c r="C21" s="446"/>
      <c r="D21" s="418"/>
      <c r="E21" s="443"/>
      <c r="F21" s="412"/>
      <c r="G21" s="281"/>
      <c r="H21" s="281"/>
      <c r="I21" s="281"/>
      <c r="J21" s="281"/>
      <c r="K21" s="281"/>
      <c r="L21" s="281"/>
      <c r="M21" s="281"/>
      <c r="N21" s="281"/>
      <c r="O21" s="281"/>
    </row>
    <row r="22" spans="1:15" ht="18" customHeight="1">
      <c r="A22" s="433"/>
      <c r="B22" s="415"/>
      <c r="C22" s="446"/>
      <c r="D22" s="418"/>
      <c r="E22" s="443"/>
      <c r="F22" s="412"/>
      <c r="G22" s="281"/>
      <c r="H22" s="281"/>
      <c r="I22" s="281"/>
      <c r="J22" s="281"/>
      <c r="K22" s="281"/>
      <c r="L22" s="281"/>
      <c r="M22" s="281"/>
      <c r="N22" s="281"/>
      <c r="O22" s="281"/>
    </row>
    <row r="23" spans="1:15" ht="18" customHeight="1" thickBot="1">
      <c r="A23" s="434"/>
      <c r="B23" s="416"/>
      <c r="C23" s="447"/>
      <c r="D23" s="419"/>
      <c r="E23" s="444"/>
      <c r="F23" s="413"/>
      <c r="G23" s="281"/>
      <c r="H23" s="281"/>
      <c r="I23" s="281"/>
      <c r="J23" s="281"/>
      <c r="K23" s="281"/>
      <c r="L23" s="281"/>
      <c r="M23" s="281"/>
      <c r="N23" s="281"/>
      <c r="O23" s="281"/>
    </row>
    <row r="24" spans="1:15" ht="15" customHeight="1" thickBot="1">
      <c r="A24" s="438" t="s">
        <v>356</v>
      </c>
      <c r="B24" s="439"/>
      <c r="C24" s="439"/>
      <c r="D24" s="439"/>
      <c r="E24" s="439"/>
      <c r="F24" s="439"/>
      <c r="G24" s="439"/>
      <c r="H24" s="439"/>
      <c r="I24" s="439"/>
      <c r="J24" s="439"/>
      <c r="K24" s="439"/>
      <c r="L24" s="439"/>
      <c r="M24" s="439"/>
      <c r="N24" s="439"/>
      <c r="O24" s="439"/>
    </row>
    <row r="25" spans="1:15" ht="65.400000000000006" customHeight="1" thickBot="1">
      <c r="A25" s="67" t="s">
        <v>342</v>
      </c>
      <c r="B25" s="67" t="s">
        <v>18</v>
      </c>
      <c r="C25" s="67" t="s">
        <v>20</v>
      </c>
      <c r="D25" s="67" t="s">
        <v>21</v>
      </c>
      <c r="E25" s="67" t="s">
        <v>478</v>
      </c>
      <c r="F25" s="66" t="s">
        <v>17</v>
      </c>
      <c r="G25" s="67" t="s">
        <v>19</v>
      </c>
      <c r="H25" s="66" t="s">
        <v>22</v>
      </c>
      <c r="I25" s="67" t="s">
        <v>343</v>
      </c>
      <c r="J25" s="67" t="s">
        <v>26</v>
      </c>
      <c r="K25" s="66" t="s">
        <v>23</v>
      </c>
      <c r="L25" s="67" t="s">
        <v>24</v>
      </c>
      <c r="M25" s="67" t="s">
        <v>357</v>
      </c>
      <c r="N25" s="67" t="s">
        <v>296</v>
      </c>
      <c r="O25" s="68" t="s">
        <v>25</v>
      </c>
    </row>
    <row r="26" spans="1:15" ht="18" customHeight="1" thickBot="1">
      <c r="A26" s="420">
        <v>1</v>
      </c>
      <c r="B26" s="414" t="str">
        <f>TSSR!M3</f>
        <v>UT0950</v>
      </c>
      <c r="C26" s="429" t="str">
        <f>TSSR!D7</f>
        <v>Тернопільська обл., Кременецький р-н, м. Кременець</v>
      </c>
      <c r="D26" s="417" t="str">
        <f>TSSR!G9</f>
        <v>50°04'37.00"</v>
      </c>
      <c r="E26" s="426" t="s">
        <v>483</v>
      </c>
      <c r="F26" s="423" t="s">
        <v>362</v>
      </c>
      <c r="G26" s="289" t="s">
        <v>3783</v>
      </c>
      <c r="H26" s="281">
        <v>47.4</v>
      </c>
      <c r="I26" s="290" t="s">
        <v>3864</v>
      </c>
      <c r="J26" s="291" t="s">
        <v>3785</v>
      </c>
      <c r="K26" s="292" t="s">
        <v>3806</v>
      </c>
      <c r="L26" s="289" t="s">
        <v>445</v>
      </c>
      <c r="M26" s="289" t="s">
        <v>650</v>
      </c>
      <c r="N26" s="316"/>
      <c r="O26" s="317" t="s">
        <v>3807</v>
      </c>
    </row>
    <row r="27" spans="1:15" ht="18" customHeight="1" thickBot="1">
      <c r="A27" s="421"/>
      <c r="B27" s="415"/>
      <c r="C27" s="430"/>
      <c r="D27" s="418"/>
      <c r="E27" s="427"/>
      <c r="F27" s="424"/>
      <c r="G27" s="289" t="s">
        <v>3788</v>
      </c>
      <c r="H27" s="281">
        <v>47.4</v>
      </c>
      <c r="I27" s="293" t="s">
        <v>3789</v>
      </c>
      <c r="J27" s="294" t="s">
        <v>3785</v>
      </c>
      <c r="K27" s="295" t="s">
        <v>3806</v>
      </c>
      <c r="L27" s="289" t="s">
        <v>445</v>
      </c>
      <c r="M27" s="289" t="s">
        <v>650</v>
      </c>
      <c r="N27" s="318"/>
      <c r="O27" s="317" t="s">
        <v>3807</v>
      </c>
    </row>
    <row r="28" spans="1:15" ht="18" customHeight="1">
      <c r="A28" s="421"/>
      <c r="B28" s="415"/>
      <c r="C28" s="430"/>
      <c r="D28" s="418"/>
      <c r="E28" s="427"/>
      <c r="F28" s="424"/>
      <c r="G28" s="289" t="s">
        <v>3808</v>
      </c>
      <c r="H28" s="281">
        <v>47.4</v>
      </c>
      <c r="I28" s="296" t="s">
        <v>3791</v>
      </c>
      <c r="J28" s="294" t="s">
        <v>3785</v>
      </c>
      <c r="K28" s="295" t="s">
        <v>3806</v>
      </c>
      <c r="L28" s="289" t="s">
        <v>445</v>
      </c>
      <c r="M28" s="289" t="s">
        <v>650</v>
      </c>
      <c r="N28" s="318"/>
      <c r="O28" s="317" t="s">
        <v>3807</v>
      </c>
    </row>
    <row r="29" spans="1:15" ht="23.4" customHeight="1" thickBot="1">
      <c r="A29" s="422"/>
      <c r="B29" s="415"/>
      <c r="C29" s="430"/>
      <c r="D29" s="418"/>
      <c r="E29" s="428"/>
      <c r="F29" s="425"/>
      <c r="G29" s="299"/>
      <c r="H29" s="300"/>
      <c r="I29" s="301"/>
      <c r="J29" s="302"/>
      <c r="K29" s="303"/>
      <c r="L29" s="319"/>
      <c r="M29" s="320"/>
      <c r="N29" s="321"/>
      <c r="O29" s="322"/>
    </row>
    <row r="30" spans="1:15" ht="18" customHeight="1" thickBot="1">
      <c r="A30" s="420">
        <v>2</v>
      </c>
      <c r="B30" s="415"/>
      <c r="C30" s="430"/>
      <c r="D30" s="418"/>
      <c r="E30" s="426" t="s">
        <v>479</v>
      </c>
      <c r="F30" s="423" t="s">
        <v>345</v>
      </c>
      <c r="G30" s="298" t="s">
        <v>3794</v>
      </c>
      <c r="H30" s="281">
        <v>47.4</v>
      </c>
      <c r="I30" s="290" t="s">
        <v>3864</v>
      </c>
      <c r="J30" s="291" t="s">
        <v>3785</v>
      </c>
      <c r="K30" s="292" t="s">
        <v>3806</v>
      </c>
      <c r="L30" s="289" t="s">
        <v>445</v>
      </c>
      <c r="M30" s="298" t="s">
        <v>641</v>
      </c>
      <c r="N30" s="316"/>
      <c r="O30" s="317" t="s">
        <v>3809</v>
      </c>
    </row>
    <row r="31" spans="1:15" ht="18" customHeight="1" thickBot="1">
      <c r="A31" s="421"/>
      <c r="B31" s="415"/>
      <c r="C31" s="430"/>
      <c r="D31" s="418"/>
      <c r="E31" s="427"/>
      <c r="F31" s="424"/>
      <c r="G31" s="298" t="s">
        <v>3796</v>
      </c>
      <c r="H31" s="281">
        <v>47.4</v>
      </c>
      <c r="I31" s="293" t="s">
        <v>3789</v>
      </c>
      <c r="J31" s="294" t="s">
        <v>3785</v>
      </c>
      <c r="K31" s="295" t="s">
        <v>3806</v>
      </c>
      <c r="L31" s="289" t="s">
        <v>445</v>
      </c>
      <c r="M31" s="298" t="s">
        <v>641</v>
      </c>
      <c r="N31" s="318"/>
      <c r="O31" s="317" t="s">
        <v>3809</v>
      </c>
    </row>
    <row r="32" spans="1:15" ht="18" customHeight="1">
      <c r="A32" s="421"/>
      <c r="B32" s="415"/>
      <c r="C32" s="430"/>
      <c r="D32" s="418"/>
      <c r="E32" s="427"/>
      <c r="F32" s="424"/>
      <c r="G32" s="298" t="s">
        <v>3797</v>
      </c>
      <c r="H32" s="281">
        <v>47.4</v>
      </c>
      <c r="I32" s="296" t="s">
        <v>3791</v>
      </c>
      <c r="J32" s="294" t="s">
        <v>3785</v>
      </c>
      <c r="K32" s="295" t="s">
        <v>3806</v>
      </c>
      <c r="L32" s="289" t="s">
        <v>445</v>
      </c>
      <c r="M32" s="298" t="s">
        <v>641</v>
      </c>
      <c r="N32" s="318"/>
      <c r="O32" s="317" t="s">
        <v>3809</v>
      </c>
    </row>
    <row r="33" spans="1:15" ht="18" customHeight="1" thickBot="1">
      <c r="A33" s="422"/>
      <c r="B33" s="415"/>
      <c r="C33" s="430"/>
      <c r="D33" s="418"/>
      <c r="E33" s="427"/>
      <c r="F33" s="425"/>
      <c r="G33" s="299"/>
      <c r="H33" s="300"/>
      <c r="I33" s="301"/>
      <c r="J33" s="302"/>
      <c r="K33" s="303"/>
      <c r="L33" s="319"/>
      <c r="M33" s="320"/>
      <c r="N33" s="321"/>
      <c r="O33" s="322"/>
    </row>
    <row r="34" spans="1:15" ht="18" customHeight="1">
      <c r="A34" s="420">
        <v>3</v>
      </c>
      <c r="B34" s="415"/>
      <c r="C34" s="430"/>
      <c r="D34" s="418"/>
      <c r="E34" s="427"/>
      <c r="F34" s="423" t="s">
        <v>477</v>
      </c>
      <c r="G34" s="305" t="s">
        <v>3798</v>
      </c>
      <c r="H34" s="281">
        <v>47.4</v>
      </c>
      <c r="I34" s="290" t="s">
        <v>3864</v>
      </c>
      <c r="J34" s="291" t="s">
        <v>3785</v>
      </c>
      <c r="K34" s="292" t="s">
        <v>3806</v>
      </c>
      <c r="L34" s="289" t="s">
        <v>445</v>
      </c>
      <c r="M34" s="298" t="s">
        <v>641</v>
      </c>
      <c r="N34" s="323"/>
      <c r="O34" s="317"/>
    </row>
    <row r="35" spans="1:15" ht="18" customHeight="1" thickBot="1">
      <c r="A35" s="421"/>
      <c r="B35" s="415"/>
      <c r="C35" s="430"/>
      <c r="D35" s="419"/>
      <c r="E35" s="427"/>
      <c r="F35" s="424"/>
      <c r="G35" s="305" t="s">
        <v>3800</v>
      </c>
      <c r="H35" s="281">
        <v>47.4</v>
      </c>
      <c r="I35" s="293" t="s">
        <v>3789</v>
      </c>
      <c r="J35" s="294" t="s">
        <v>3785</v>
      </c>
      <c r="K35" s="295" t="s">
        <v>3806</v>
      </c>
      <c r="L35" s="289" t="s">
        <v>445</v>
      </c>
      <c r="M35" s="298" t="s">
        <v>641</v>
      </c>
      <c r="N35" s="324"/>
      <c r="O35" s="325"/>
    </row>
    <row r="36" spans="1:15" ht="18" customHeight="1">
      <c r="A36" s="421"/>
      <c r="B36" s="415"/>
      <c r="C36" s="430"/>
      <c r="D36" s="417" t="str">
        <f>TSSR!K9</f>
        <v>25°44'55.00"</v>
      </c>
      <c r="E36" s="427"/>
      <c r="F36" s="424"/>
      <c r="G36" s="305" t="s">
        <v>3801</v>
      </c>
      <c r="H36" s="281">
        <v>47.4</v>
      </c>
      <c r="I36" s="296" t="s">
        <v>3791</v>
      </c>
      <c r="J36" s="294" t="s">
        <v>3785</v>
      </c>
      <c r="K36" s="295" t="s">
        <v>3806</v>
      </c>
      <c r="L36" s="289" t="s">
        <v>445</v>
      </c>
      <c r="M36" s="298" t="s">
        <v>641</v>
      </c>
      <c r="N36" s="324"/>
      <c r="O36" s="325"/>
    </row>
    <row r="37" spans="1:15" ht="18" customHeight="1" thickBot="1">
      <c r="A37" s="422"/>
      <c r="B37" s="415"/>
      <c r="C37" s="430"/>
      <c r="D37" s="418"/>
      <c r="E37" s="427"/>
      <c r="F37" s="424"/>
      <c r="G37" s="299"/>
      <c r="H37" s="300"/>
      <c r="I37" s="301"/>
      <c r="J37" s="302"/>
      <c r="K37" s="303"/>
      <c r="L37" s="326"/>
      <c r="M37" s="327"/>
      <c r="N37" s="328"/>
      <c r="O37" s="329"/>
    </row>
    <row r="38" spans="1:15" ht="18" customHeight="1">
      <c r="A38" s="87"/>
      <c r="B38" s="415"/>
      <c r="C38" s="430"/>
      <c r="D38" s="418"/>
      <c r="E38" s="427"/>
      <c r="F38" s="435" t="s">
        <v>347</v>
      </c>
      <c r="G38" s="306" t="s">
        <v>3802</v>
      </c>
      <c r="H38" s="281">
        <v>47.4</v>
      </c>
      <c r="I38" s="290" t="s">
        <v>3864</v>
      </c>
      <c r="J38" s="291" t="s">
        <v>3785</v>
      </c>
      <c r="K38" s="292" t="s">
        <v>3806</v>
      </c>
      <c r="L38" s="289" t="s">
        <v>445</v>
      </c>
      <c r="M38" s="298" t="s">
        <v>641</v>
      </c>
      <c r="N38" s="330"/>
      <c r="O38" s="331"/>
    </row>
    <row r="39" spans="1:15" ht="18" customHeight="1">
      <c r="A39" s="87">
        <v>4</v>
      </c>
      <c r="B39" s="415"/>
      <c r="C39" s="430"/>
      <c r="D39" s="418"/>
      <c r="E39" s="427"/>
      <c r="F39" s="436"/>
      <c r="G39" s="306" t="s">
        <v>3803</v>
      </c>
      <c r="H39" s="281">
        <v>47.4</v>
      </c>
      <c r="I39" s="293" t="s">
        <v>3789</v>
      </c>
      <c r="J39" s="294" t="s">
        <v>3785</v>
      </c>
      <c r="K39" s="295" t="s">
        <v>3806</v>
      </c>
      <c r="L39" s="289" t="s">
        <v>445</v>
      </c>
      <c r="M39" s="298" t="s">
        <v>641</v>
      </c>
      <c r="N39" s="332"/>
      <c r="O39" s="333"/>
    </row>
    <row r="40" spans="1:15" ht="18" customHeight="1">
      <c r="A40" s="87"/>
      <c r="B40" s="415"/>
      <c r="C40" s="430"/>
      <c r="D40" s="418"/>
      <c r="E40" s="427"/>
      <c r="F40" s="436"/>
      <c r="G40" s="306" t="s">
        <v>3804</v>
      </c>
      <c r="H40" s="281">
        <v>47.4</v>
      </c>
      <c r="I40" s="296" t="s">
        <v>3791</v>
      </c>
      <c r="J40" s="294" t="s">
        <v>3785</v>
      </c>
      <c r="K40" s="295" t="s">
        <v>3806</v>
      </c>
      <c r="L40" s="289" t="s">
        <v>445</v>
      </c>
      <c r="M40" s="298" t="s">
        <v>641</v>
      </c>
      <c r="N40" s="332"/>
      <c r="O40" s="333"/>
    </row>
    <row r="41" spans="1:15" ht="18" customHeight="1" thickBot="1">
      <c r="A41" s="87"/>
      <c r="B41" s="415"/>
      <c r="C41" s="430"/>
      <c r="D41" s="418"/>
      <c r="E41" s="428"/>
      <c r="F41" s="437"/>
      <c r="G41" s="300"/>
      <c r="H41" s="334"/>
      <c r="I41" s="302"/>
      <c r="J41" s="302"/>
      <c r="K41" s="303"/>
      <c r="L41" s="335"/>
      <c r="M41" s="304"/>
      <c r="N41" s="336"/>
      <c r="O41" s="337"/>
    </row>
    <row r="42" spans="1:15" ht="18" customHeight="1">
      <c r="A42" s="432">
        <v>5</v>
      </c>
      <c r="B42" s="415"/>
      <c r="C42" s="430"/>
      <c r="D42" s="418"/>
      <c r="E42" s="426" t="s">
        <v>480</v>
      </c>
      <c r="F42" s="424" t="s">
        <v>361</v>
      </c>
      <c r="G42" s="281"/>
      <c r="H42" s="281"/>
      <c r="I42" s="281"/>
      <c r="J42" s="281"/>
      <c r="K42" s="281"/>
      <c r="L42" s="281"/>
      <c r="M42" s="281"/>
      <c r="N42" s="281"/>
      <c r="O42" s="286"/>
    </row>
    <row r="43" spans="1:15" ht="18" customHeight="1">
      <c r="A43" s="433"/>
      <c r="B43" s="415"/>
      <c r="C43" s="430"/>
      <c r="D43" s="418"/>
      <c r="E43" s="427"/>
      <c r="F43" s="424"/>
      <c r="G43" s="281"/>
      <c r="H43" s="281"/>
      <c r="I43" s="281"/>
      <c r="J43" s="281"/>
      <c r="K43" s="281"/>
      <c r="L43" s="281"/>
      <c r="M43" s="281"/>
      <c r="N43" s="281"/>
      <c r="O43" s="286"/>
    </row>
    <row r="44" spans="1:15" ht="18" customHeight="1">
      <c r="A44" s="433"/>
      <c r="B44" s="415"/>
      <c r="C44" s="430"/>
      <c r="D44" s="418"/>
      <c r="E44" s="427"/>
      <c r="F44" s="424"/>
      <c r="G44" s="281"/>
      <c r="H44" s="281"/>
      <c r="I44" s="281"/>
      <c r="J44" s="281"/>
      <c r="K44" s="281"/>
      <c r="L44" s="281"/>
      <c r="M44" s="281"/>
      <c r="N44" s="281"/>
      <c r="O44" s="286"/>
    </row>
    <row r="45" spans="1:15" ht="18" customHeight="1" thickBot="1">
      <c r="A45" s="434"/>
      <c r="B45" s="416"/>
      <c r="C45" s="431"/>
      <c r="D45" s="419"/>
      <c r="E45" s="428"/>
      <c r="F45" s="425"/>
      <c r="G45" s="281"/>
      <c r="H45" s="281"/>
      <c r="I45" s="281"/>
      <c r="J45" s="281"/>
      <c r="K45" s="281"/>
      <c r="L45" s="281"/>
      <c r="M45" s="281"/>
      <c r="N45" s="281"/>
      <c r="O45" s="281"/>
    </row>
    <row r="46" spans="1:15">
      <c r="A46" s="31"/>
      <c r="B46" s="32"/>
      <c r="C46" s="31"/>
      <c r="D46" s="31"/>
      <c r="E46" s="31"/>
      <c r="F46" s="32"/>
      <c r="G46" s="32"/>
      <c r="H46" s="32"/>
      <c r="I46" s="32"/>
      <c r="J46" s="32"/>
      <c r="K46" s="32"/>
      <c r="L46" s="32"/>
      <c r="M46" s="32"/>
    </row>
    <row r="47" spans="1:15">
      <c r="B47" s="21" t="s">
        <v>358</v>
      </c>
      <c r="C47" s="34"/>
      <c r="D47" s="34"/>
      <c r="E47" s="34"/>
      <c r="F47" s="34"/>
      <c r="G47" s="34"/>
      <c r="H47" s="34"/>
      <c r="I47" s="34"/>
    </row>
    <row r="48" spans="1:15">
      <c r="B48" s="21" t="s">
        <v>3748</v>
      </c>
      <c r="C48" s="34"/>
      <c r="D48" s="34"/>
      <c r="E48" s="34"/>
      <c r="F48" s="34"/>
      <c r="G48" s="34"/>
      <c r="H48" s="34"/>
      <c r="I48" s="34"/>
    </row>
    <row r="49" spans="2:9">
      <c r="B49" s="21" t="s">
        <v>359</v>
      </c>
      <c r="C49" s="34"/>
      <c r="D49" s="34"/>
      <c r="E49" s="34"/>
      <c r="F49" s="34"/>
      <c r="G49" s="34"/>
      <c r="H49" s="34"/>
      <c r="I49" s="34"/>
    </row>
    <row r="50" spans="2:9">
      <c r="B50" s="152" t="s">
        <v>481</v>
      </c>
      <c r="C50" s="152"/>
      <c r="D50" s="152"/>
      <c r="E50" s="152"/>
      <c r="F50" s="152"/>
      <c r="G50" s="152"/>
      <c r="H50" s="152"/>
      <c r="I50" s="152"/>
    </row>
    <row r="51" spans="2:9">
      <c r="B51" s="152" t="s">
        <v>482</v>
      </c>
      <c r="C51" s="152"/>
      <c r="D51" s="152"/>
      <c r="E51" s="152"/>
      <c r="F51" s="152"/>
      <c r="G51" s="152"/>
      <c r="H51" s="152"/>
      <c r="I51" s="152"/>
    </row>
    <row r="52" spans="2:9">
      <c r="B52" s="152" t="s">
        <v>360</v>
      </c>
      <c r="C52" s="152"/>
      <c r="D52" s="152"/>
      <c r="E52" s="152"/>
      <c r="F52" s="152"/>
      <c r="G52" s="152"/>
      <c r="H52" s="152"/>
      <c r="I52" s="152"/>
    </row>
    <row r="53" spans="2:9">
      <c r="B53" s="152" t="s">
        <v>3747</v>
      </c>
      <c r="C53" s="20"/>
      <c r="D53" s="20"/>
      <c r="E53" s="20"/>
      <c r="F53" s="20"/>
      <c r="G53" s="20"/>
      <c r="H53" s="20"/>
      <c r="I53" s="20"/>
    </row>
    <row r="54" spans="2:9">
      <c r="B54" s="152" t="s">
        <v>649</v>
      </c>
      <c r="C54" s="20"/>
      <c r="D54" s="20"/>
      <c r="E54" s="20"/>
      <c r="F54" s="20"/>
      <c r="G54" s="20"/>
      <c r="H54" s="20"/>
      <c r="I54" s="20"/>
    </row>
    <row r="55" spans="2:9">
      <c r="B55" s="152"/>
      <c r="C55" s="20"/>
      <c r="D55" s="20"/>
      <c r="E55" s="20"/>
      <c r="F55" s="20"/>
      <c r="G55" s="20"/>
      <c r="H55" s="20"/>
      <c r="I55" s="20"/>
    </row>
    <row r="56" spans="2:9">
      <c r="B56" s="153" t="s">
        <v>10</v>
      </c>
      <c r="C56" s="154" t="s">
        <v>9</v>
      </c>
      <c r="D56" s="154"/>
      <c r="E56" s="1"/>
      <c r="F56" s="1"/>
      <c r="G56" s="1"/>
      <c r="H56" s="154" t="s">
        <v>354</v>
      </c>
      <c r="I56" s="154"/>
    </row>
  </sheetData>
  <sheetProtection algorithmName="SHA-512" hashValue="SAi8USptu7UZd7XLDP94cKduAJKEYLzqCibcp8skXni8PYCogIebPd73Pk3oJCMu7QUYflJ1lwkdqhOcMsWu2Q==" saltValue="uZjxHn820VoyVUcE9Mi/Sg==" spinCount="100000" sheet="1" objects="1" scenarios="1" formatCells="0" formatColumns="0" formatRows="0" insertRows="0"/>
  <protectedRanges>
    <protectedRange sqref="G3:O23 G26:O45" name="Radio"/>
  </protectedRanges>
  <mergeCells count="37">
    <mergeCell ref="A24:O24"/>
    <mergeCell ref="A1:O1"/>
    <mergeCell ref="E20:E23"/>
    <mergeCell ref="E16:E19"/>
    <mergeCell ref="E12:E15"/>
    <mergeCell ref="E7:E11"/>
    <mergeCell ref="E3:E6"/>
    <mergeCell ref="A16:A19"/>
    <mergeCell ref="F16:F19"/>
    <mergeCell ref="A12:A15"/>
    <mergeCell ref="F20:F23"/>
    <mergeCell ref="A20:A23"/>
    <mergeCell ref="C3:C23"/>
    <mergeCell ref="A7:A11"/>
    <mergeCell ref="F7:F11"/>
    <mergeCell ref="A3:A6"/>
    <mergeCell ref="A26:A29"/>
    <mergeCell ref="F26:F29"/>
    <mergeCell ref="D26:D35"/>
    <mergeCell ref="D36:D45"/>
    <mergeCell ref="E26:E29"/>
    <mergeCell ref="E30:E41"/>
    <mergeCell ref="E42:E45"/>
    <mergeCell ref="B26:B45"/>
    <mergeCell ref="C26:C45"/>
    <mergeCell ref="A30:A33"/>
    <mergeCell ref="F30:F33"/>
    <mergeCell ref="A34:A37"/>
    <mergeCell ref="F34:F37"/>
    <mergeCell ref="A42:A45"/>
    <mergeCell ref="F42:F45"/>
    <mergeCell ref="F38:F41"/>
    <mergeCell ref="F3:F6"/>
    <mergeCell ref="F12:F15"/>
    <mergeCell ref="B3:B23"/>
    <mergeCell ref="D3:D13"/>
    <mergeCell ref="D14:D23"/>
  </mergeCells>
  <conditionalFormatting sqref="G20">
    <cfRule type="duplicateValues" dxfId="13" priority="21"/>
    <cfRule type="duplicateValues" dxfId="12" priority="22"/>
  </conditionalFormatting>
  <conditionalFormatting sqref="G42">
    <cfRule type="duplicateValues" dxfId="11" priority="7"/>
    <cfRule type="duplicateValues" dxfId="10" priority="8"/>
  </conditionalFormatting>
  <conditionalFormatting sqref="G43:G44">
    <cfRule type="duplicateValues" dxfId="9" priority="5"/>
    <cfRule type="duplicateValues" dxfId="8" priority="6"/>
  </conditionalFormatting>
  <conditionalFormatting sqref="G15">
    <cfRule type="duplicateValues" dxfId="7" priority="4"/>
  </conditionalFormatting>
  <conditionalFormatting sqref="L15">
    <cfRule type="duplicateValues" dxfId="6" priority="3"/>
  </conditionalFormatting>
  <conditionalFormatting sqref="G41">
    <cfRule type="duplicateValues" dxfId="5" priority="2"/>
  </conditionalFormatting>
  <conditionalFormatting sqref="G29 G33 G37">
    <cfRule type="duplicateValues" dxfId="4" priority="1"/>
  </conditionalFormatting>
  <pageMargins left="0.28999999999999998" right="0.24" top="0.26" bottom="0.984251969" header="0.5" footer="0.5"/>
  <pageSetup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pageSetUpPr fitToPage="1"/>
  </sheetPr>
  <dimension ref="A1:T114"/>
  <sheetViews>
    <sheetView view="pageBreakPreview" topLeftCell="L4" zoomScale="295" zoomScaleNormal="100" zoomScaleSheetLayoutView="295" workbookViewId="0">
      <selection activeCell="A79" sqref="A79:T114"/>
    </sheetView>
    <sheetView topLeftCell="K22" zoomScale="175" zoomScaleNormal="175" workbookViewId="1"/>
  </sheetViews>
  <sheetFormatPr defaultColWidth="9.109375" defaultRowHeight="13.2"/>
  <cols>
    <col min="1" max="16384" width="9.109375" style="2" collapsed="1"/>
  </cols>
  <sheetData>
    <row r="1" spans="1:20" ht="15" customHeight="1">
      <c r="H1" s="467" t="s">
        <v>271</v>
      </c>
      <c r="I1" s="467"/>
    </row>
    <row r="2" spans="1:20" ht="20.399999999999999" customHeight="1">
      <c r="A2" s="466" t="s">
        <v>328</v>
      </c>
      <c r="B2" s="466"/>
      <c r="C2" s="466"/>
      <c r="D2" s="466"/>
      <c r="E2" s="466"/>
      <c r="F2" s="466"/>
      <c r="G2" s="466"/>
      <c r="H2" s="466"/>
      <c r="I2" s="466"/>
      <c r="J2" s="466"/>
      <c r="K2" s="456" t="s">
        <v>329</v>
      </c>
      <c r="L2" s="456"/>
      <c r="M2" s="456"/>
      <c r="N2" s="456"/>
      <c r="O2" s="456"/>
      <c r="P2" s="456"/>
      <c r="Q2" s="456"/>
      <c r="R2" s="456"/>
      <c r="S2" s="456"/>
      <c r="T2" s="456"/>
    </row>
    <row r="3" spans="1:20">
      <c r="A3" s="457"/>
      <c r="B3" s="458"/>
      <c r="C3" s="458"/>
      <c r="D3" s="458"/>
      <c r="E3" s="458"/>
      <c r="F3" s="458"/>
      <c r="G3" s="458"/>
      <c r="H3" s="458"/>
      <c r="I3" s="458"/>
      <c r="J3" s="459"/>
      <c r="K3" s="468"/>
      <c r="L3" s="468"/>
      <c r="M3" s="468"/>
      <c r="N3" s="468"/>
      <c r="O3" s="468"/>
      <c r="P3" s="468"/>
      <c r="Q3" s="468"/>
      <c r="R3" s="468"/>
      <c r="S3" s="468"/>
      <c r="T3" s="468"/>
    </row>
    <row r="4" spans="1:20">
      <c r="A4" s="460"/>
      <c r="B4" s="461"/>
      <c r="C4" s="461"/>
      <c r="D4" s="461"/>
      <c r="E4" s="461"/>
      <c r="F4" s="461"/>
      <c r="G4" s="461"/>
      <c r="H4" s="461"/>
      <c r="I4" s="461"/>
      <c r="J4" s="462"/>
      <c r="K4" s="468"/>
      <c r="L4" s="468"/>
      <c r="M4" s="468"/>
      <c r="N4" s="468"/>
      <c r="O4" s="468"/>
      <c r="P4" s="468"/>
      <c r="Q4" s="468"/>
      <c r="R4" s="468"/>
      <c r="S4" s="468"/>
      <c r="T4" s="468"/>
    </row>
    <row r="5" spans="1:20">
      <c r="A5" s="460"/>
      <c r="B5" s="461"/>
      <c r="C5" s="461"/>
      <c r="D5" s="461"/>
      <c r="E5" s="461"/>
      <c r="F5" s="461"/>
      <c r="G5" s="461"/>
      <c r="H5" s="461"/>
      <c r="I5" s="461"/>
      <c r="J5" s="462"/>
      <c r="K5" s="468"/>
      <c r="L5" s="468"/>
      <c r="M5" s="468"/>
      <c r="N5" s="468"/>
      <c r="O5" s="468"/>
      <c r="P5" s="468"/>
      <c r="Q5" s="468"/>
      <c r="R5" s="468"/>
      <c r="S5" s="468"/>
      <c r="T5" s="468"/>
    </row>
    <row r="6" spans="1:20">
      <c r="A6" s="460"/>
      <c r="B6" s="461"/>
      <c r="C6" s="461"/>
      <c r="D6" s="461"/>
      <c r="E6" s="461"/>
      <c r="F6" s="461"/>
      <c r="G6" s="461"/>
      <c r="H6" s="461"/>
      <c r="I6" s="461"/>
      <c r="J6" s="462"/>
      <c r="K6" s="468"/>
      <c r="L6" s="468"/>
      <c r="M6" s="468"/>
      <c r="N6" s="468"/>
      <c r="O6" s="468"/>
      <c r="P6" s="468"/>
      <c r="Q6" s="468"/>
      <c r="R6" s="468"/>
      <c r="S6" s="468"/>
      <c r="T6" s="468"/>
    </row>
    <row r="7" spans="1:20">
      <c r="A7" s="460"/>
      <c r="B7" s="461"/>
      <c r="C7" s="461"/>
      <c r="D7" s="461"/>
      <c r="E7" s="461"/>
      <c r="F7" s="461"/>
      <c r="G7" s="461"/>
      <c r="H7" s="461"/>
      <c r="I7" s="461"/>
      <c r="J7" s="462"/>
      <c r="K7" s="468"/>
      <c r="L7" s="468"/>
      <c r="M7" s="468"/>
      <c r="N7" s="468"/>
      <c r="O7" s="468"/>
      <c r="P7" s="468"/>
      <c r="Q7" s="468"/>
      <c r="R7" s="468"/>
      <c r="S7" s="468"/>
      <c r="T7" s="468"/>
    </row>
    <row r="8" spans="1:20">
      <c r="A8" s="460"/>
      <c r="B8" s="461"/>
      <c r="C8" s="461"/>
      <c r="D8" s="461"/>
      <c r="E8" s="461"/>
      <c r="F8" s="461"/>
      <c r="G8" s="461"/>
      <c r="H8" s="461"/>
      <c r="I8" s="461"/>
      <c r="J8" s="462"/>
      <c r="K8" s="468"/>
      <c r="L8" s="468"/>
      <c r="M8" s="468"/>
      <c r="N8" s="468"/>
      <c r="O8" s="468"/>
      <c r="P8" s="468"/>
      <c r="Q8" s="468"/>
      <c r="R8" s="468"/>
      <c r="S8" s="468"/>
      <c r="T8" s="468"/>
    </row>
    <row r="9" spans="1:20">
      <c r="A9" s="460"/>
      <c r="B9" s="461"/>
      <c r="C9" s="461"/>
      <c r="D9" s="461"/>
      <c r="E9" s="461"/>
      <c r="F9" s="461"/>
      <c r="G9" s="461"/>
      <c r="H9" s="461"/>
      <c r="I9" s="461"/>
      <c r="J9" s="462"/>
      <c r="K9" s="468"/>
      <c r="L9" s="468"/>
      <c r="M9" s="468"/>
      <c r="N9" s="468"/>
      <c r="O9" s="468"/>
      <c r="P9" s="468"/>
      <c r="Q9" s="468"/>
      <c r="R9" s="468"/>
      <c r="S9" s="468"/>
      <c r="T9" s="468"/>
    </row>
    <row r="10" spans="1:20">
      <c r="A10" s="460"/>
      <c r="B10" s="461"/>
      <c r="C10" s="461"/>
      <c r="D10" s="461"/>
      <c r="E10" s="461"/>
      <c r="F10" s="461"/>
      <c r="G10" s="461"/>
      <c r="H10" s="461"/>
      <c r="I10" s="461"/>
      <c r="J10" s="462"/>
      <c r="K10" s="468"/>
      <c r="L10" s="468"/>
      <c r="M10" s="468"/>
      <c r="N10" s="468"/>
      <c r="O10" s="468"/>
      <c r="P10" s="468"/>
      <c r="Q10" s="468"/>
      <c r="R10" s="468"/>
      <c r="S10" s="468"/>
      <c r="T10" s="468"/>
    </row>
    <row r="11" spans="1:20">
      <c r="A11" s="460"/>
      <c r="B11" s="461"/>
      <c r="C11" s="461"/>
      <c r="D11" s="461"/>
      <c r="E11" s="461"/>
      <c r="F11" s="461"/>
      <c r="G11" s="461"/>
      <c r="H11" s="461"/>
      <c r="I11" s="461"/>
      <c r="J11" s="462"/>
      <c r="K11" s="468"/>
      <c r="L11" s="468"/>
      <c r="M11" s="468"/>
      <c r="N11" s="468"/>
      <c r="O11" s="468"/>
      <c r="P11" s="468"/>
      <c r="Q11" s="468"/>
      <c r="R11" s="468"/>
      <c r="S11" s="468"/>
      <c r="T11" s="468"/>
    </row>
    <row r="12" spans="1:20">
      <c r="A12" s="460"/>
      <c r="B12" s="461"/>
      <c r="C12" s="461"/>
      <c r="D12" s="461"/>
      <c r="E12" s="461"/>
      <c r="F12" s="461"/>
      <c r="G12" s="461"/>
      <c r="H12" s="461"/>
      <c r="I12" s="461"/>
      <c r="J12" s="462"/>
      <c r="K12" s="468"/>
      <c r="L12" s="468"/>
      <c r="M12" s="468"/>
      <c r="N12" s="468"/>
      <c r="O12" s="468"/>
      <c r="P12" s="468"/>
      <c r="Q12" s="468"/>
      <c r="R12" s="468"/>
      <c r="S12" s="468"/>
      <c r="T12" s="468"/>
    </row>
    <row r="13" spans="1:20">
      <c r="A13" s="460"/>
      <c r="B13" s="461"/>
      <c r="C13" s="461"/>
      <c r="D13" s="461"/>
      <c r="E13" s="461"/>
      <c r="F13" s="461"/>
      <c r="G13" s="461"/>
      <c r="H13" s="461"/>
      <c r="I13" s="461"/>
      <c r="J13" s="462"/>
      <c r="K13" s="468"/>
      <c r="L13" s="468"/>
      <c r="M13" s="468"/>
      <c r="N13" s="468"/>
      <c r="O13" s="468"/>
      <c r="P13" s="468"/>
      <c r="Q13" s="468"/>
      <c r="R13" s="468"/>
      <c r="S13" s="468"/>
      <c r="T13" s="468"/>
    </row>
    <row r="14" spans="1:20">
      <c r="A14" s="460"/>
      <c r="B14" s="461"/>
      <c r="C14" s="461"/>
      <c r="D14" s="461"/>
      <c r="E14" s="461"/>
      <c r="F14" s="461"/>
      <c r="G14" s="461"/>
      <c r="H14" s="461"/>
      <c r="I14" s="461"/>
      <c r="J14" s="462"/>
      <c r="K14" s="468"/>
      <c r="L14" s="468"/>
      <c r="M14" s="468"/>
      <c r="N14" s="468"/>
      <c r="O14" s="468"/>
      <c r="P14" s="468"/>
      <c r="Q14" s="468"/>
      <c r="R14" s="468"/>
      <c r="S14" s="468"/>
      <c r="T14" s="468"/>
    </row>
    <row r="15" spans="1:20">
      <c r="A15" s="460"/>
      <c r="B15" s="461"/>
      <c r="C15" s="461"/>
      <c r="D15" s="461"/>
      <c r="E15" s="461"/>
      <c r="F15" s="461"/>
      <c r="G15" s="461"/>
      <c r="H15" s="461"/>
      <c r="I15" s="461"/>
      <c r="J15" s="462"/>
      <c r="K15" s="468"/>
      <c r="L15" s="468"/>
      <c r="M15" s="468"/>
      <c r="N15" s="468"/>
      <c r="O15" s="468"/>
      <c r="P15" s="468"/>
      <c r="Q15" s="468"/>
      <c r="R15" s="468"/>
      <c r="S15" s="468"/>
      <c r="T15" s="468"/>
    </row>
    <row r="16" spans="1:20">
      <c r="A16" s="460"/>
      <c r="B16" s="461"/>
      <c r="C16" s="461"/>
      <c r="D16" s="461"/>
      <c r="E16" s="461"/>
      <c r="F16" s="461"/>
      <c r="G16" s="461"/>
      <c r="H16" s="461"/>
      <c r="I16" s="461"/>
      <c r="J16" s="462"/>
      <c r="K16" s="468"/>
      <c r="L16" s="468"/>
      <c r="M16" s="468"/>
      <c r="N16" s="468"/>
      <c r="O16" s="468"/>
      <c r="P16" s="468"/>
      <c r="Q16" s="468"/>
      <c r="R16" s="468"/>
      <c r="S16" s="468"/>
      <c r="T16" s="468"/>
    </row>
    <row r="17" spans="1:20">
      <c r="A17" s="460"/>
      <c r="B17" s="461"/>
      <c r="C17" s="461"/>
      <c r="D17" s="461"/>
      <c r="E17" s="461"/>
      <c r="F17" s="461"/>
      <c r="G17" s="461"/>
      <c r="H17" s="461"/>
      <c r="I17" s="461"/>
      <c r="J17" s="462"/>
      <c r="K17" s="468"/>
      <c r="L17" s="468"/>
      <c r="M17" s="468"/>
      <c r="N17" s="468"/>
      <c r="O17" s="468"/>
      <c r="P17" s="468"/>
      <c r="Q17" s="468"/>
      <c r="R17" s="468"/>
      <c r="S17" s="468"/>
      <c r="T17" s="468"/>
    </row>
    <row r="18" spans="1:20">
      <c r="A18" s="460"/>
      <c r="B18" s="461"/>
      <c r="C18" s="461"/>
      <c r="D18" s="461"/>
      <c r="E18" s="461"/>
      <c r="F18" s="461"/>
      <c r="G18" s="461"/>
      <c r="H18" s="461"/>
      <c r="I18" s="461"/>
      <c r="J18" s="462"/>
      <c r="K18" s="468"/>
      <c r="L18" s="468"/>
      <c r="M18" s="468"/>
      <c r="N18" s="468"/>
      <c r="O18" s="468"/>
      <c r="P18" s="468"/>
      <c r="Q18" s="468"/>
      <c r="R18" s="468"/>
      <c r="S18" s="468"/>
      <c r="T18" s="468"/>
    </row>
    <row r="19" spans="1:20">
      <c r="A19" s="460"/>
      <c r="B19" s="461"/>
      <c r="C19" s="461"/>
      <c r="D19" s="461"/>
      <c r="E19" s="461"/>
      <c r="F19" s="461"/>
      <c r="G19" s="461"/>
      <c r="H19" s="461"/>
      <c r="I19" s="461"/>
      <c r="J19" s="462"/>
      <c r="K19" s="468"/>
      <c r="L19" s="468"/>
      <c r="M19" s="468"/>
      <c r="N19" s="468"/>
      <c r="O19" s="468"/>
      <c r="P19" s="468"/>
      <c r="Q19" s="468"/>
      <c r="R19" s="468"/>
      <c r="S19" s="468"/>
      <c r="T19" s="468"/>
    </row>
    <row r="20" spans="1:20">
      <c r="A20" s="460"/>
      <c r="B20" s="461"/>
      <c r="C20" s="461"/>
      <c r="D20" s="461"/>
      <c r="E20" s="461"/>
      <c r="F20" s="461"/>
      <c r="G20" s="461"/>
      <c r="H20" s="461"/>
      <c r="I20" s="461"/>
      <c r="J20" s="462"/>
      <c r="K20" s="468"/>
      <c r="L20" s="468"/>
      <c r="M20" s="468"/>
      <c r="N20" s="468"/>
      <c r="O20" s="468"/>
      <c r="P20" s="468"/>
      <c r="Q20" s="468"/>
      <c r="R20" s="468"/>
      <c r="S20" s="468"/>
      <c r="T20" s="468"/>
    </row>
    <row r="21" spans="1:20">
      <c r="A21" s="460"/>
      <c r="B21" s="461"/>
      <c r="C21" s="461"/>
      <c r="D21" s="461"/>
      <c r="E21" s="461"/>
      <c r="F21" s="461"/>
      <c r="G21" s="461"/>
      <c r="H21" s="461"/>
      <c r="I21" s="461"/>
      <c r="J21" s="462"/>
      <c r="K21" s="468"/>
      <c r="L21" s="468"/>
      <c r="M21" s="468"/>
      <c r="N21" s="468"/>
      <c r="O21" s="468"/>
      <c r="P21" s="468"/>
      <c r="Q21" s="468"/>
      <c r="R21" s="468"/>
      <c r="S21" s="468"/>
      <c r="T21" s="468"/>
    </row>
    <row r="22" spans="1:20">
      <c r="A22" s="460"/>
      <c r="B22" s="461"/>
      <c r="C22" s="461"/>
      <c r="D22" s="461"/>
      <c r="E22" s="461"/>
      <c r="F22" s="461"/>
      <c r="G22" s="461"/>
      <c r="H22" s="461"/>
      <c r="I22" s="461"/>
      <c r="J22" s="462"/>
      <c r="K22" s="468"/>
      <c r="L22" s="468"/>
      <c r="M22" s="468"/>
      <c r="N22" s="468"/>
      <c r="O22" s="468"/>
      <c r="P22" s="468"/>
      <c r="Q22" s="468"/>
      <c r="R22" s="468"/>
      <c r="S22" s="468"/>
      <c r="T22" s="468"/>
    </row>
    <row r="23" spans="1:20">
      <c r="A23" s="460"/>
      <c r="B23" s="461"/>
      <c r="C23" s="461"/>
      <c r="D23" s="461"/>
      <c r="E23" s="461"/>
      <c r="F23" s="461"/>
      <c r="G23" s="461"/>
      <c r="H23" s="461"/>
      <c r="I23" s="461"/>
      <c r="J23" s="462"/>
      <c r="K23" s="468"/>
      <c r="L23" s="468"/>
      <c r="M23" s="468"/>
      <c r="N23" s="468"/>
      <c r="O23" s="468"/>
      <c r="P23" s="468"/>
      <c r="Q23" s="468"/>
      <c r="R23" s="468"/>
      <c r="S23" s="468"/>
      <c r="T23" s="468"/>
    </row>
    <row r="24" spans="1:20">
      <c r="A24" s="460"/>
      <c r="B24" s="461"/>
      <c r="C24" s="461"/>
      <c r="D24" s="461"/>
      <c r="E24" s="461"/>
      <c r="F24" s="461"/>
      <c r="G24" s="461"/>
      <c r="H24" s="461"/>
      <c r="I24" s="461"/>
      <c r="J24" s="462"/>
      <c r="K24" s="468"/>
      <c r="L24" s="468"/>
      <c r="M24" s="468"/>
      <c r="N24" s="468"/>
      <c r="O24" s="468"/>
      <c r="P24" s="468"/>
      <c r="Q24" s="468"/>
      <c r="R24" s="468"/>
      <c r="S24" s="468"/>
      <c r="T24" s="468"/>
    </row>
    <row r="25" spans="1:20">
      <c r="A25" s="460"/>
      <c r="B25" s="461"/>
      <c r="C25" s="461"/>
      <c r="D25" s="461"/>
      <c r="E25" s="461"/>
      <c r="F25" s="461"/>
      <c r="G25" s="461"/>
      <c r="H25" s="461"/>
      <c r="I25" s="461"/>
      <c r="J25" s="462"/>
      <c r="K25" s="468"/>
      <c r="L25" s="468"/>
      <c r="M25" s="468"/>
      <c r="N25" s="468"/>
      <c r="O25" s="468"/>
      <c r="P25" s="468"/>
      <c r="Q25" s="468"/>
      <c r="R25" s="468"/>
      <c r="S25" s="468"/>
      <c r="T25" s="468"/>
    </row>
    <row r="26" spans="1:20">
      <c r="A26" s="460"/>
      <c r="B26" s="461"/>
      <c r="C26" s="461"/>
      <c r="D26" s="461"/>
      <c r="E26" s="461"/>
      <c r="F26" s="461"/>
      <c r="G26" s="461"/>
      <c r="H26" s="461"/>
      <c r="I26" s="461"/>
      <c r="J26" s="462"/>
      <c r="K26" s="468"/>
      <c r="L26" s="468"/>
      <c r="M26" s="468"/>
      <c r="N26" s="468"/>
      <c r="O26" s="468"/>
      <c r="P26" s="468"/>
      <c r="Q26" s="468"/>
      <c r="R26" s="468"/>
      <c r="S26" s="468"/>
      <c r="T26" s="468"/>
    </row>
    <row r="27" spans="1:20">
      <c r="A27" s="460"/>
      <c r="B27" s="461"/>
      <c r="C27" s="461"/>
      <c r="D27" s="461"/>
      <c r="E27" s="461"/>
      <c r="F27" s="461"/>
      <c r="G27" s="461"/>
      <c r="H27" s="461"/>
      <c r="I27" s="461"/>
      <c r="J27" s="462"/>
      <c r="K27" s="468"/>
      <c r="L27" s="468"/>
      <c r="M27" s="468"/>
      <c r="N27" s="468"/>
      <c r="O27" s="468"/>
      <c r="P27" s="468"/>
      <c r="Q27" s="468"/>
      <c r="R27" s="468"/>
      <c r="S27" s="468"/>
      <c r="T27" s="468"/>
    </row>
    <row r="28" spans="1:20">
      <c r="A28" s="460"/>
      <c r="B28" s="461"/>
      <c r="C28" s="461"/>
      <c r="D28" s="461"/>
      <c r="E28" s="461"/>
      <c r="F28" s="461"/>
      <c r="G28" s="461"/>
      <c r="H28" s="461"/>
      <c r="I28" s="461"/>
      <c r="J28" s="462"/>
      <c r="K28" s="468"/>
      <c r="L28" s="468"/>
      <c r="M28" s="468"/>
      <c r="N28" s="468"/>
      <c r="O28" s="468"/>
      <c r="P28" s="468"/>
      <c r="Q28" s="468"/>
      <c r="R28" s="468"/>
      <c r="S28" s="468"/>
      <c r="T28" s="468"/>
    </row>
    <row r="29" spans="1:20">
      <c r="A29" s="460"/>
      <c r="B29" s="461"/>
      <c r="C29" s="461"/>
      <c r="D29" s="461"/>
      <c r="E29" s="461"/>
      <c r="F29" s="461"/>
      <c r="G29" s="461"/>
      <c r="H29" s="461"/>
      <c r="I29" s="461"/>
      <c r="J29" s="462"/>
      <c r="K29" s="468"/>
      <c r="L29" s="468"/>
      <c r="M29" s="468"/>
      <c r="N29" s="468"/>
      <c r="O29" s="468"/>
      <c r="P29" s="468"/>
      <c r="Q29" s="468"/>
      <c r="R29" s="468"/>
      <c r="S29" s="468"/>
      <c r="T29" s="468"/>
    </row>
    <row r="30" spans="1:20">
      <c r="A30" s="460"/>
      <c r="B30" s="461"/>
      <c r="C30" s="461"/>
      <c r="D30" s="461"/>
      <c r="E30" s="461"/>
      <c r="F30" s="461"/>
      <c r="G30" s="461"/>
      <c r="H30" s="461"/>
      <c r="I30" s="461"/>
      <c r="J30" s="462"/>
      <c r="K30" s="468"/>
      <c r="L30" s="468"/>
      <c r="M30" s="468"/>
      <c r="N30" s="468"/>
      <c r="O30" s="468"/>
      <c r="P30" s="468"/>
      <c r="Q30" s="468"/>
      <c r="R30" s="468"/>
      <c r="S30" s="468"/>
      <c r="T30" s="468"/>
    </row>
    <row r="31" spans="1:20">
      <c r="A31" s="460"/>
      <c r="B31" s="461"/>
      <c r="C31" s="461"/>
      <c r="D31" s="461"/>
      <c r="E31" s="461"/>
      <c r="F31" s="461"/>
      <c r="G31" s="461"/>
      <c r="H31" s="461"/>
      <c r="I31" s="461"/>
      <c r="J31" s="462"/>
      <c r="K31" s="468"/>
      <c r="L31" s="468"/>
      <c r="M31" s="468"/>
      <c r="N31" s="468"/>
      <c r="O31" s="468"/>
      <c r="P31" s="468"/>
      <c r="Q31" s="468"/>
      <c r="R31" s="468"/>
      <c r="S31" s="468"/>
      <c r="T31" s="468"/>
    </row>
    <row r="32" spans="1:20">
      <c r="A32" s="460"/>
      <c r="B32" s="461"/>
      <c r="C32" s="461"/>
      <c r="D32" s="461"/>
      <c r="E32" s="461"/>
      <c r="F32" s="461"/>
      <c r="G32" s="461"/>
      <c r="H32" s="461"/>
      <c r="I32" s="461"/>
      <c r="J32" s="462"/>
      <c r="K32" s="468"/>
      <c r="L32" s="468"/>
      <c r="M32" s="468"/>
      <c r="N32" s="468"/>
      <c r="O32" s="468"/>
      <c r="P32" s="468"/>
      <c r="Q32" s="468"/>
      <c r="R32" s="468"/>
      <c r="S32" s="468"/>
      <c r="T32" s="468"/>
    </row>
    <row r="33" spans="1:20">
      <c r="A33" s="460"/>
      <c r="B33" s="461"/>
      <c r="C33" s="461"/>
      <c r="D33" s="461"/>
      <c r="E33" s="461"/>
      <c r="F33" s="461"/>
      <c r="G33" s="461"/>
      <c r="H33" s="461"/>
      <c r="I33" s="461"/>
      <c r="J33" s="462"/>
      <c r="K33" s="468"/>
      <c r="L33" s="468"/>
      <c r="M33" s="468"/>
      <c r="N33" s="468"/>
      <c r="O33" s="468"/>
      <c r="P33" s="468"/>
      <c r="Q33" s="468"/>
      <c r="R33" s="468"/>
      <c r="S33" s="468"/>
      <c r="T33" s="468"/>
    </row>
    <row r="34" spans="1:20">
      <c r="A34" s="460"/>
      <c r="B34" s="461"/>
      <c r="C34" s="461"/>
      <c r="D34" s="461"/>
      <c r="E34" s="461"/>
      <c r="F34" s="461"/>
      <c r="G34" s="461"/>
      <c r="H34" s="461"/>
      <c r="I34" s="461"/>
      <c r="J34" s="462"/>
      <c r="K34" s="468"/>
      <c r="L34" s="468"/>
      <c r="M34" s="468"/>
      <c r="N34" s="468"/>
      <c r="O34" s="468"/>
      <c r="P34" s="468"/>
      <c r="Q34" s="468"/>
      <c r="R34" s="468"/>
      <c r="S34" s="468"/>
      <c r="T34" s="468"/>
    </row>
    <row r="35" spans="1:20">
      <c r="A35" s="460"/>
      <c r="B35" s="461"/>
      <c r="C35" s="461"/>
      <c r="D35" s="461"/>
      <c r="E35" s="461"/>
      <c r="F35" s="461"/>
      <c r="G35" s="461"/>
      <c r="H35" s="461"/>
      <c r="I35" s="461"/>
      <c r="J35" s="462"/>
      <c r="K35" s="468"/>
      <c r="L35" s="468"/>
      <c r="M35" s="468"/>
      <c r="N35" s="468"/>
      <c r="O35" s="468"/>
      <c r="P35" s="468"/>
      <c r="Q35" s="468"/>
      <c r="R35" s="468"/>
      <c r="S35" s="468"/>
      <c r="T35" s="468"/>
    </row>
    <row r="36" spans="1:20">
      <c r="A36" s="460"/>
      <c r="B36" s="461"/>
      <c r="C36" s="461"/>
      <c r="D36" s="461"/>
      <c r="E36" s="461"/>
      <c r="F36" s="461"/>
      <c r="G36" s="461"/>
      <c r="H36" s="461"/>
      <c r="I36" s="461"/>
      <c r="J36" s="462"/>
      <c r="K36" s="468"/>
      <c r="L36" s="468"/>
      <c r="M36" s="468"/>
      <c r="N36" s="468"/>
      <c r="O36" s="468"/>
      <c r="P36" s="468"/>
      <c r="Q36" s="468"/>
      <c r="R36" s="468"/>
      <c r="S36" s="468"/>
      <c r="T36" s="468"/>
    </row>
    <row r="37" spans="1:20">
      <c r="A37" s="460"/>
      <c r="B37" s="461"/>
      <c r="C37" s="461"/>
      <c r="D37" s="461"/>
      <c r="E37" s="461"/>
      <c r="F37" s="461"/>
      <c r="G37" s="461"/>
      <c r="H37" s="461"/>
      <c r="I37" s="461"/>
      <c r="J37" s="462"/>
      <c r="K37" s="468"/>
      <c r="L37" s="468"/>
      <c r="M37" s="468"/>
      <c r="N37" s="468"/>
      <c r="O37" s="468"/>
      <c r="P37" s="468"/>
      <c r="Q37" s="468"/>
      <c r="R37" s="468"/>
      <c r="S37" s="468"/>
      <c r="T37" s="468"/>
    </row>
    <row r="38" spans="1:20">
      <c r="A38" s="460"/>
      <c r="B38" s="461"/>
      <c r="C38" s="461"/>
      <c r="D38" s="461"/>
      <c r="E38" s="461"/>
      <c r="F38" s="461"/>
      <c r="G38" s="461"/>
      <c r="H38" s="461"/>
      <c r="I38" s="461"/>
      <c r="J38" s="462"/>
      <c r="K38" s="469"/>
      <c r="L38" s="469"/>
      <c r="M38" s="469"/>
      <c r="N38" s="469"/>
      <c r="O38" s="469"/>
      <c r="P38" s="469"/>
      <c r="Q38" s="469"/>
      <c r="R38" s="469"/>
      <c r="S38" s="469"/>
      <c r="T38" s="469"/>
    </row>
    <row r="39" spans="1:20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</row>
    <row r="40" spans="1:20" ht="15.6">
      <c r="A40" s="466" t="s">
        <v>330</v>
      </c>
      <c r="B40" s="466"/>
      <c r="C40" s="466"/>
      <c r="D40" s="466"/>
      <c r="E40" s="466"/>
      <c r="F40" s="466"/>
      <c r="G40" s="466"/>
      <c r="H40" s="466"/>
      <c r="I40" s="466"/>
      <c r="J40" s="466"/>
      <c r="K40" s="456" t="s">
        <v>331</v>
      </c>
      <c r="L40" s="456"/>
      <c r="M40" s="456"/>
      <c r="N40" s="456"/>
      <c r="O40" s="456"/>
      <c r="P40" s="456"/>
      <c r="Q40" s="456"/>
      <c r="R40" s="456"/>
      <c r="S40" s="456"/>
      <c r="T40" s="456"/>
    </row>
    <row r="41" spans="1:20">
      <c r="A41" s="457"/>
      <c r="B41" s="458"/>
      <c r="C41" s="458"/>
      <c r="D41" s="458"/>
      <c r="E41" s="458"/>
      <c r="F41" s="458"/>
      <c r="G41" s="458"/>
      <c r="H41" s="458"/>
      <c r="I41" s="458"/>
      <c r="J41" s="459"/>
      <c r="K41" s="450"/>
      <c r="L41" s="451"/>
      <c r="M41" s="451"/>
      <c r="N41" s="451"/>
      <c r="O41" s="451"/>
      <c r="P41" s="451"/>
      <c r="Q41" s="451"/>
      <c r="R41" s="451"/>
      <c r="S41" s="451"/>
      <c r="T41" s="452"/>
    </row>
    <row r="42" spans="1:20">
      <c r="A42" s="460"/>
      <c r="B42" s="461"/>
      <c r="C42" s="461"/>
      <c r="D42" s="461"/>
      <c r="E42" s="461"/>
      <c r="F42" s="461"/>
      <c r="G42" s="461"/>
      <c r="H42" s="461"/>
      <c r="I42" s="461"/>
      <c r="J42" s="462"/>
      <c r="K42" s="453"/>
      <c r="L42" s="454"/>
      <c r="M42" s="454"/>
      <c r="N42" s="454"/>
      <c r="O42" s="454"/>
      <c r="P42" s="454"/>
      <c r="Q42" s="454"/>
      <c r="R42" s="454"/>
      <c r="S42" s="454"/>
      <c r="T42" s="455"/>
    </row>
    <row r="43" spans="1:20">
      <c r="A43" s="460"/>
      <c r="B43" s="461"/>
      <c r="C43" s="461"/>
      <c r="D43" s="461"/>
      <c r="E43" s="461"/>
      <c r="F43" s="461"/>
      <c r="G43" s="461"/>
      <c r="H43" s="461"/>
      <c r="I43" s="461"/>
      <c r="J43" s="462"/>
      <c r="K43" s="453"/>
      <c r="L43" s="454"/>
      <c r="M43" s="454"/>
      <c r="N43" s="454"/>
      <c r="O43" s="454"/>
      <c r="P43" s="454"/>
      <c r="Q43" s="454"/>
      <c r="R43" s="454"/>
      <c r="S43" s="454"/>
      <c r="T43" s="455"/>
    </row>
    <row r="44" spans="1:20">
      <c r="A44" s="460"/>
      <c r="B44" s="461"/>
      <c r="C44" s="461"/>
      <c r="D44" s="461"/>
      <c r="E44" s="461"/>
      <c r="F44" s="461"/>
      <c r="G44" s="461"/>
      <c r="H44" s="461"/>
      <c r="I44" s="461"/>
      <c r="J44" s="462"/>
      <c r="K44" s="453"/>
      <c r="L44" s="454"/>
      <c r="M44" s="454"/>
      <c r="N44" s="454"/>
      <c r="O44" s="454"/>
      <c r="P44" s="454"/>
      <c r="Q44" s="454"/>
      <c r="R44" s="454"/>
      <c r="S44" s="454"/>
      <c r="T44" s="455"/>
    </row>
    <row r="45" spans="1:20">
      <c r="A45" s="460"/>
      <c r="B45" s="461"/>
      <c r="C45" s="461"/>
      <c r="D45" s="461"/>
      <c r="E45" s="461"/>
      <c r="F45" s="461"/>
      <c r="G45" s="461"/>
      <c r="H45" s="461"/>
      <c r="I45" s="461"/>
      <c r="J45" s="462"/>
      <c r="K45" s="453"/>
      <c r="L45" s="454"/>
      <c r="M45" s="454"/>
      <c r="N45" s="454"/>
      <c r="O45" s="454"/>
      <c r="P45" s="454"/>
      <c r="Q45" s="454"/>
      <c r="R45" s="454"/>
      <c r="S45" s="454"/>
      <c r="T45" s="455"/>
    </row>
    <row r="46" spans="1:20">
      <c r="A46" s="460"/>
      <c r="B46" s="461"/>
      <c r="C46" s="461"/>
      <c r="D46" s="461"/>
      <c r="E46" s="461"/>
      <c r="F46" s="461"/>
      <c r="G46" s="461"/>
      <c r="H46" s="461"/>
      <c r="I46" s="461"/>
      <c r="J46" s="462"/>
      <c r="K46" s="453"/>
      <c r="L46" s="454"/>
      <c r="M46" s="454"/>
      <c r="N46" s="454"/>
      <c r="O46" s="454"/>
      <c r="P46" s="454"/>
      <c r="Q46" s="454"/>
      <c r="R46" s="454"/>
      <c r="S46" s="454"/>
      <c r="T46" s="455"/>
    </row>
    <row r="47" spans="1:20">
      <c r="A47" s="460"/>
      <c r="B47" s="461"/>
      <c r="C47" s="461"/>
      <c r="D47" s="461"/>
      <c r="E47" s="461"/>
      <c r="F47" s="461"/>
      <c r="G47" s="461"/>
      <c r="H47" s="461"/>
      <c r="I47" s="461"/>
      <c r="J47" s="462"/>
      <c r="K47" s="453"/>
      <c r="L47" s="454"/>
      <c r="M47" s="454"/>
      <c r="N47" s="454"/>
      <c r="O47" s="454"/>
      <c r="P47" s="454"/>
      <c r="Q47" s="454"/>
      <c r="R47" s="454"/>
      <c r="S47" s="454"/>
      <c r="T47" s="455"/>
    </row>
    <row r="48" spans="1:20">
      <c r="A48" s="460"/>
      <c r="B48" s="461"/>
      <c r="C48" s="461"/>
      <c r="D48" s="461"/>
      <c r="E48" s="461"/>
      <c r="F48" s="461"/>
      <c r="G48" s="461"/>
      <c r="H48" s="461"/>
      <c r="I48" s="461"/>
      <c r="J48" s="462"/>
      <c r="K48" s="453"/>
      <c r="L48" s="454"/>
      <c r="M48" s="454"/>
      <c r="N48" s="454"/>
      <c r="O48" s="454"/>
      <c r="P48" s="454"/>
      <c r="Q48" s="454"/>
      <c r="R48" s="454"/>
      <c r="S48" s="454"/>
      <c r="T48" s="455"/>
    </row>
    <row r="49" spans="1:20">
      <c r="A49" s="460"/>
      <c r="B49" s="461"/>
      <c r="C49" s="461"/>
      <c r="D49" s="461"/>
      <c r="E49" s="461"/>
      <c r="F49" s="461"/>
      <c r="G49" s="461"/>
      <c r="H49" s="461"/>
      <c r="I49" s="461"/>
      <c r="J49" s="462"/>
      <c r="K49" s="453"/>
      <c r="L49" s="454"/>
      <c r="M49" s="454"/>
      <c r="N49" s="454"/>
      <c r="O49" s="454"/>
      <c r="P49" s="454"/>
      <c r="Q49" s="454"/>
      <c r="R49" s="454"/>
      <c r="S49" s="454"/>
      <c r="T49" s="455"/>
    </row>
    <row r="50" spans="1:20">
      <c r="A50" s="460"/>
      <c r="B50" s="461"/>
      <c r="C50" s="461"/>
      <c r="D50" s="461"/>
      <c r="E50" s="461"/>
      <c r="F50" s="461"/>
      <c r="G50" s="461"/>
      <c r="H50" s="461"/>
      <c r="I50" s="461"/>
      <c r="J50" s="462"/>
      <c r="K50" s="453"/>
      <c r="L50" s="454"/>
      <c r="M50" s="454"/>
      <c r="N50" s="454"/>
      <c r="O50" s="454"/>
      <c r="P50" s="454"/>
      <c r="Q50" s="454"/>
      <c r="R50" s="454"/>
      <c r="S50" s="454"/>
      <c r="T50" s="455"/>
    </row>
    <row r="51" spans="1:20">
      <c r="A51" s="460"/>
      <c r="B51" s="461"/>
      <c r="C51" s="461"/>
      <c r="D51" s="461"/>
      <c r="E51" s="461"/>
      <c r="F51" s="461"/>
      <c r="G51" s="461"/>
      <c r="H51" s="461"/>
      <c r="I51" s="461"/>
      <c r="J51" s="462"/>
      <c r="K51" s="453"/>
      <c r="L51" s="454"/>
      <c r="M51" s="454"/>
      <c r="N51" s="454"/>
      <c r="O51" s="454"/>
      <c r="P51" s="454"/>
      <c r="Q51" s="454"/>
      <c r="R51" s="454"/>
      <c r="S51" s="454"/>
      <c r="T51" s="455"/>
    </row>
    <row r="52" spans="1:20">
      <c r="A52" s="460"/>
      <c r="B52" s="461"/>
      <c r="C52" s="461"/>
      <c r="D52" s="461"/>
      <c r="E52" s="461"/>
      <c r="F52" s="461"/>
      <c r="G52" s="461"/>
      <c r="H52" s="461"/>
      <c r="I52" s="461"/>
      <c r="J52" s="462"/>
      <c r="K52" s="453"/>
      <c r="L52" s="454"/>
      <c r="M52" s="454"/>
      <c r="N52" s="454"/>
      <c r="O52" s="454"/>
      <c r="P52" s="454"/>
      <c r="Q52" s="454"/>
      <c r="R52" s="454"/>
      <c r="S52" s="454"/>
      <c r="T52" s="455"/>
    </row>
    <row r="53" spans="1:20">
      <c r="A53" s="460"/>
      <c r="B53" s="461"/>
      <c r="C53" s="461"/>
      <c r="D53" s="461"/>
      <c r="E53" s="461"/>
      <c r="F53" s="461"/>
      <c r="G53" s="461"/>
      <c r="H53" s="461"/>
      <c r="I53" s="461"/>
      <c r="J53" s="462"/>
      <c r="K53" s="453"/>
      <c r="L53" s="454"/>
      <c r="M53" s="454"/>
      <c r="N53" s="454"/>
      <c r="O53" s="454"/>
      <c r="P53" s="454"/>
      <c r="Q53" s="454"/>
      <c r="R53" s="454"/>
      <c r="S53" s="454"/>
      <c r="T53" s="455"/>
    </row>
    <row r="54" spans="1:20">
      <c r="A54" s="460"/>
      <c r="B54" s="461"/>
      <c r="C54" s="461"/>
      <c r="D54" s="461"/>
      <c r="E54" s="461"/>
      <c r="F54" s="461"/>
      <c r="G54" s="461"/>
      <c r="H54" s="461"/>
      <c r="I54" s="461"/>
      <c r="J54" s="462"/>
      <c r="K54" s="453"/>
      <c r="L54" s="454"/>
      <c r="M54" s="454"/>
      <c r="N54" s="454"/>
      <c r="O54" s="454"/>
      <c r="P54" s="454"/>
      <c r="Q54" s="454"/>
      <c r="R54" s="454"/>
      <c r="S54" s="454"/>
      <c r="T54" s="455"/>
    </row>
    <row r="55" spans="1:20">
      <c r="A55" s="460"/>
      <c r="B55" s="461"/>
      <c r="C55" s="461"/>
      <c r="D55" s="461"/>
      <c r="E55" s="461"/>
      <c r="F55" s="461"/>
      <c r="G55" s="461"/>
      <c r="H55" s="461"/>
      <c r="I55" s="461"/>
      <c r="J55" s="462"/>
      <c r="K55" s="453"/>
      <c r="L55" s="454"/>
      <c r="M55" s="454"/>
      <c r="N55" s="454"/>
      <c r="O55" s="454"/>
      <c r="P55" s="454"/>
      <c r="Q55" s="454"/>
      <c r="R55" s="454"/>
      <c r="S55" s="454"/>
      <c r="T55" s="455"/>
    </row>
    <row r="56" spans="1:20">
      <c r="A56" s="460"/>
      <c r="B56" s="461"/>
      <c r="C56" s="461"/>
      <c r="D56" s="461"/>
      <c r="E56" s="461"/>
      <c r="F56" s="461"/>
      <c r="G56" s="461"/>
      <c r="H56" s="461"/>
      <c r="I56" s="461"/>
      <c r="J56" s="462"/>
      <c r="K56" s="453"/>
      <c r="L56" s="454"/>
      <c r="M56" s="454"/>
      <c r="N56" s="454"/>
      <c r="O56" s="454"/>
      <c r="P56" s="454"/>
      <c r="Q56" s="454"/>
      <c r="R56" s="454"/>
      <c r="S56" s="454"/>
      <c r="T56" s="455"/>
    </row>
    <row r="57" spans="1:20">
      <c r="A57" s="460"/>
      <c r="B57" s="461"/>
      <c r="C57" s="461"/>
      <c r="D57" s="461"/>
      <c r="E57" s="461"/>
      <c r="F57" s="461"/>
      <c r="G57" s="461"/>
      <c r="H57" s="461"/>
      <c r="I57" s="461"/>
      <c r="J57" s="462"/>
      <c r="K57" s="453"/>
      <c r="L57" s="454"/>
      <c r="M57" s="454"/>
      <c r="N57" s="454"/>
      <c r="O57" s="454"/>
      <c r="P57" s="454"/>
      <c r="Q57" s="454"/>
      <c r="R57" s="454"/>
      <c r="S57" s="454"/>
      <c r="T57" s="455"/>
    </row>
    <row r="58" spans="1:20">
      <c r="A58" s="460"/>
      <c r="B58" s="461"/>
      <c r="C58" s="461"/>
      <c r="D58" s="461"/>
      <c r="E58" s="461"/>
      <c r="F58" s="461"/>
      <c r="G58" s="461"/>
      <c r="H58" s="461"/>
      <c r="I58" s="461"/>
      <c r="J58" s="462"/>
      <c r="K58" s="453"/>
      <c r="L58" s="454"/>
      <c r="M58" s="454"/>
      <c r="N58" s="454"/>
      <c r="O58" s="454"/>
      <c r="P58" s="454"/>
      <c r="Q58" s="454"/>
      <c r="R58" s="454"/>
      <c r="S58" s="454"/>
      <c r="T58" s="455"/>
    </row>
    <row r="59" spans="1:20">
      <c r="A59" s="460"/>
      <c r="B59" s="461"/>
      <c r="C59" s="461"/>
      <c r="D59" s="461"/>
      <c r="E59" s="461"/>
      <c r="F59" s="461"/>
      <c r="G59" s="461"/>
      <c r="H59" s="461"/>
      <c r="I59" s="461"/>
      <c r="J59" s="462"/>
      <c r="K59" s="453"/>
      <c r="L59" s="454"/>
      <c r="M59" s="454"/>
      <c r="N59" s="454"/>
      <c r="O59" s="454"/>
      <c r="P59" s="454"/>
      <c r="Q59" s="454"/>
      <c r="R59" s="454"/>
      <c r="S59" s="454"/>
      <c r="T59" s="455"/>
    </row>
    <row r="60" spans="1:20">
      <c r="A60" s="460"/>
      <c r="B60" s="461"/>
      <c r="C60" s="461"/>
      <c r="D60" s="461"/>
      <c r="E60" s="461"/>
      <c r="F60" s="461"/>
      <c r="G60" s="461"/>
      <c r="H60" s="461"/>
      <c r="I60" s="461"/>
      <c r="J60" s="462"/>
      <c r="K60" s="453"/>
      <c r="L60" s="454"/>
      <c r="M60" s="454"/>
      <c r="N60" s="454"/>
      <c r="O60" s="454"/>
      <c r="P60" s="454"/>
      <c r="Q60" s="454"/>
      <c r="R60" s="454"/>
      <c r="S60" s="454"/>
      <c r="T60" s="455"/>
    </row>
    <row r="61" spans="1:20">
      <c r="A61" s="460"/>
      <c r="B61" s="461"/>
      <c r="C61" s="461"/>
      <c r="D61" s="461"/>
      <c r="E61" s="461"/>
      <c r="F61" s="461"/>
      <c r="G61" s="461"/>
      <c r="H61" s="461"/>
      <c r="I61" s="461"/>
      <c r="J61" s="462"/>
      <c r="K61" s="453"/>
      <c r="L61" s="454"/>
      <c r="M61" s="454"/>
      <c r="N61" s="454"/>
      <c r="O61" s="454"/>
      <c r="P61" s="454"/>
      <c r="Q61" s="454"/>
      <c r="R61" s="454"/>
      <c r="S61" s="454"/>
      <c r="T61" s="455"/>
    </row>
    <row r="62" spans="1:20">
      <c r="A62" s="460"/>
      <c r="B62" s="461"/>
      <c r="C62" s="461"/>
      <c r="D62" s="461"/>
      <c r="E62" s="461"/>
      <c r="F62" s="461"/>
      <c r="G62" s="461"/>
      <c r="H62" s="461"/>
      <c r="I62" s="461"/>
      <c r="J62" s="462"/>
      <c r="K62" s="453"/>
      <c r="L62" s="454"/>
      <c r="M62" s="454"/>
      <c r="N62" s="454"/>
      <c r="O62" s="454"/>
      <c r="P62" s="454"/>
      <c r="Q62" s="454"/>
      <c r="R62" s="454"/>
      <c r="S62" s="454"/>
      <c r="T62" s="455"/>
    </row>
    <row r="63" spans="1:20">
      <c r="A63" s="460"/>
      <c r="B63" s="461"/>
      <c r="C63" s="461"/>
      <c r="D63" s="461"/>
      <c r="E63" s="461"/>
      <c r="F63" s="461"/>
      <c r="G63" s="461"/>
      <c r="H63" s="461"/>
      <c r="I63" s="461"/>
      <c r="J63" s="462"/>
      <c r="K63" s="453"/>
      <c r="L63" s="454"/>
      <c r="M63" s="454"/>
      <c r="N63" s="454"/>
      <c r="O63" s="454"/>
      <c r="P63" s="454"/>
      <c r="Q63" s="454"/>
      <c r="R63" s="454"/>
      <c r="S63" s="454"/>
      <c r="T63" s="455"/>
    </row>
    <row r="64" spans="1:20">
      <c r="A64" s="460"/>
      <c r="B64" s="461"/>
      <c r="C64" s="461"/>
      <c r="D64" s="461"/>
      <c r="E64" s="461"/>
      <c r="F64" s="461"/>
      <c r="G64" s="461"/>
      <c r="H64" s="461"/>
      <c r="I64" s="461"/>
      <c r="J64" s="462"/>
      <c r="K64" s="453"/>
      <c r="L64" s="454"/>
      <c r="M64" s="454"/>
      <c r="N64" s="454"/>
      <c r="O64" s="454"/>
      <c r="P64" s="454"/>
      <c r="Q64" s="454"/>
      <c r="R64" s="454"/>
      <c r="S64" s="454"/>
      <c r="T64" s="455"/>
    </row>
    <row r="65" spans="1:20">
      <c r="A65" s="460"/>
      <c r="B65" s="461"/>
      <c r="C65" s="461"/>
      <c r="D65" s="461"/>
      <c r="E65" s="461"/>
      <c r="F65" s="461"/>
      <c r="G65" s="461"/>
      <c r="H65" s="461"/>
      <c r="I65" s="461"/>
      <c r="J65" s="462"/>
      <c r="K65" s="453"/>
      <c r="L65" s="454"/>
      <c r="M65" s="454"/>
      <c r="N65" s="454"/>
      <c r="O65" s="454"/>
      <c r="P65" s="454"/>
      <c r="Q65" s="454"/>
      <c r="R65" s="454"/>
      <c r="S65" s="454"/>
      <c r="T65" s="455"/>
    </row>
    <row r="66" spans="1:20">
      <c r="A66" s="460"/>
      <c r="B66" s="461"/>
      <c r="C66" s="461"/>
      <c r="D66" s="461"/>
      <c r="E66" s="461"/>
      <c r="F66" s="461"/>
      <c r="G66" s="461"/>
      <c r="H66" s="461"/>
      <c r="I66" s="461"/>
      <c r="J66" s="462"/>
      <c r="K66" s="453"/>
      <c r="L66" s="454"/>
      <c r="M66" s="454"/>
      <c r="N66" s="454"/>
      <c r="O66" s="454"/>
      <c r="P66" s="454"/>
      <c r="Q66" s="454"/>
      <c r="R66" s="454"/>
      <c r="S66" s="454"/>
      <c r="T66" s="455"/>
    </row>
    <row r="67" spans="1:20">
      <c r="A67" s="460"/>
      <c r="B67" s="461"/>
      <c r="C67" s="461"/>
      <c r="D67" s="461"/>
      <c r="E67" s="461"/>
      <c r="F67" s="461"/>
      <c r="G67" s="461"/>
      <c r="H67" s="461"/>
      <c r="I67" s="461"/>
      <c r="J67" s="462"/>
      <c r="K67" s="453"/>
      <c r="L67" s="454"/>
      <c r="M67" s="454"/>
      <c r="N67" s="454"/>
      <c r="O67" s="454"/>
      <c r="P67" s="454"/>
      <c r="Q67" s="454"/>
      <c r="R67" s="454"/>
      <c r="S67" s="454"/>
      <c r="T67" s="455"/>
    </row>
    <row r="68" spans="1:20">
      <c r="A68" s="460"/>
      <c r="B68" s="461"/>
      <c r="C68" s="461"/>
      <c r="D68" s="461"/>
      <c r="E68" s="461"/>
      <c r="F68" s="461"/>
      <c r="G68" s="461"/>
      <c r="H68" s="461"/>
      <c r="I68" s="461"/>
      <c r="J68" s="462"/>
      <c r="K68" s="453"/>
      <c r="L68" s="454"/>
      <c r="M68" s="454"/>
      <c r="N68" s="454"/>
      <c r="O68" s="454"/>
      <c r="P68" s="454"/>
      <c r="Q68" s="454"/>
      <c r="R68" s="454"/>
      <c r="S68" s="454"/>
      <c r="T68" s="455"/>
    </row>
    <row r="69" spans="1:20">
      <c r="A69" s="460"/>
      <c r="B69" s="461"/>
      <c r="C69" s="461"/>
      <c r="D69" s="461"/>
      <c r="E69" s="461"/>
      <c r="F69" s="461"/>
      <c r="G69" s="461"/>
      <c r="H69" s="461"/>
      <c r="I69" s="461"/>
      <c r="J69" s="462"/>
      <c r="K69" s="453"/>
      <c r="L69" s="454"/>
      <c r="M69" s="454"/>
      <c r="N69" s="454"/>
      <c r="O69" s="454"/>
      <c r="P69" s="454"/>
      <c r="Q69" s="454"/>
      <c r="R69" s="454"/>
      <c r="S69" s="454"/>
      <c r="T69" s="455"/>
    </row>
    <row r="70" spans="1:20">
      <c r="A70" s="460"/>
      <c r="B70" s="461"/>
      <c r="C70" s="461"/>
      <c r="D70" s="461"/>
      <c r="E70" s="461"/>
      <c r="F70" s="461"/>
      <c r="G70" s="461"/>
      <c r="H70" s="461"/>
      <c r="I70" s="461"/>
      <c r="J70" s="462"/>
      <c r="K70" s="453"/>
      <c r="L70" s="454"/>
      <c r="M70" s="454"/>
      <c r="N70" s="454"/>
      <c r="O70" s="454"/>
      <c r="P70" s="454"/>
      <c r="Q70" s="454"/>
      <c r="R70" s="454"/>
      <c r="S70" s="454"/>
      <c r="T70" s="455"/>
    </row>
    <row r="71" spans="1:20">
      <c r="A71" s="460"/>
      <c r="B71" s="461"/>
      <c r="C71" s="461"/>
      <c r="D71" s="461"/>
      <c r="E71" s="461"/>
      <c r="F71" s="461"/>
      <c r="G71" s="461"/>
      <c r="H71" s="461"/>
      <c r="I71" s="461"/>
      <c r="J71" s="462"/>
      <c r="K71" s="453"/>
      <c r="L71" s="454"/>
      <c r="M71" s="454"/>
      <c r="N71" s="454"/>
      <c r="O71" s="454"/>
      <c r="P71" s="454"/>
      <c r="Q71" s="454"/>
      <c r="R71" s="454"/>
      <c r="S71" s="454"/>
      <c r="T71" s="455"/>
    </row>
    <row r="72" spans="1:20">
      <c r="A72" s="460"/>
      <c r="B72" s="461"/>
      <c r="C72" s="461"/>
      <c r="D72" s="461"/>
      <c r="E72" s="461"/>
      <c r="F72" s="461"/>
      <c r="G72" s="461"/>
      <c r="H72" s="461"/>
      <c r="I72" s="461"/>
      <c r="J72" s="462"/>
      <c r="K72" s="453"/>
      <c r="L72" s="454"/>
      <c r="M72" s="454"/>
      <c r="N72" s="454"/>
      <c r="O72" s="454"/>
      <c r="P72" s="454"/>
      <c r="Q72" s="454"/>
      <c r="R72" s="454"/>
      <c r="S72" s="454"/>
      <c r="T72" s="455"/>
    </row>
    <row r="73" spans="1:20">
      <c r="A73" s="460"/>
      <c r="B73" s="461"/>
      <c r="C73" s="461"/>
      <c r="D73" s="461"/>
      <c r="E73" s="461"/>
      <c r="F73" s="461"/>
      <c r="G73" s="461"/>
      <c r="H73" s="461"/>
      <c r="I73" s="461"/>
      <c r="J73" s="462"/>
      <c r="K73" s="453"/>
      <c r="L73" s="454"/>
      <c r="M73" s="454"/>
      <c r="N73" s="454"/>
      <c r="O73" s="454"/>
      <c r="P73" s="454"/>
      <c r="Q73" s="454"/>
      <c r="R73" s="454"/>
      <c r="S73" s="454"/>
      <c r="T73" s="455"/>
    </row>
    <row r="74" spans="1:20">
      <c r="A74" s="460"/>
      <c r="B74" s="461"/>
      <c r="C74" s="461"/>
      <c r="D74" s="461"/>
      <c r="E74" s="461"/>
      <c r="F74" s="461"/>
      <c r="G74" s="461"/>
      <c r="H74" s="461"/>
      <c r="I74" s="461"/>
      <c r="J74" s="462"/>
      <c r="K74" s="453"/>
      <c r="L74" s="454"/>
      <c r="M74" s="454"/>
      <c r="N74" s="454"/>
      <c r="O74" s="454"/>
      <c r="P74" s="454"/>
      <c r="Q74" s="454"/>
      <c r="R74" s="454"/>
      <c r="S74" s="454"/>
      <c r="T74" s="455"/>
    </row>
    <row r="75" spans="1:20" ht="13.95" customHeight="1">
      <c r="A75" s="460"/>
      <c r="B75" s="461"/>
      <c r="C75" s="461"/>
      <c r="D75" s="461"/>
      <c r="E75" s="461"/>
      <c r="F75" s="461"/>
      <c r="G75" s="461"/>
      <c r="H75" s="461"/>
      <c r="I75" s="461"/>
      <c r="J75" s="462"/>
      <c r="K75" s="453"/>
      <c r="L75" s="454"/>
      <c r="M75" s="454"/>
      <c r="N75" s="454"/>
      <c r="O75" s="454"/>
      <c r="P75" s="454"/>
      <c r="Q75" s="454"/>
      <c r="R75" s="454"/>
      <c r="S75" s="454"/>
      <c r="T75" s="455"/>
    </row>
    <row r="76" spans="1:20">
      <c r="A76" s="460"/>
      <c r="B76" s="461"/>
      <c r="C76" s="461"/>
      <c r="D76" s="461"/>
      <c r="E76" s="461"/>
      <c r="F76" s="461"/>
      <c r="G76" s="461"/>
      <c r="H76" s="461"/>
      <c r="I76" s="461"/>
      <c r="J76" s="462"/>
      <c r="K76" s="453"/>
      <c r="L76" s="454"/>
      <c r="M76" s="454"/>
      <c r="N76" s="454"/>
      <c r="O76" s="454"/>
      <c r="P76" s="454"/>
      <c r="Q76" s="454"/>
      <c r="R76" s="454"/>
      <c r="S76" s="454"/>
      <c r="T76" s="455"/>
    </row>
    <row r="77" spans="1:20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1"/>
      <c r="L77" s="81"/>
    </row>
    <row r="78" spans="1:20" ht="19.95" customHeight="1">
      <c r="A78" s="463" t="s">
        <v>297</v>
      </c>
      <c r="B78" s="464"/>
      <c r="C78" s="464"/>
      <c r="D78" s="464"/>
      <c r="E78" s="464"/>
      <c r="F78" s="464"/>
      <c r="G78" s="464"/>
      <c r="H78" s="464"/>
      <c r="I78" s="464"/>
      <c r="J78" s="464"/>
      <c r="K78" s="464"/>
      <c r="L78" s="464"/>
      <c r="M78" s="464"/>
      <c r="N78" s="464"/>
      <c r="O78" s="464"/>
      <c r="P78" s="464"/>
      <c r="Q78" s="464"/>
      <c r="R78" s="464"/>
      <c r="S78" s="464"/>
      <c r="T78" s="465"/>
    </row>
    <row r="79" spans="1:20">
      <c r="A79" s="457"/>
      <c r="B79" s="458"/>
      <c r="C79" s="458"/>
      <c r="D79" s="458"/>
      <c r="E79" s="458"/>
      <c r="F79" s="458"/>
      <c r="G79" s="458"/>
      <c r="H79" s="458"/>
      <c r="I79" s="458"/>
      <c r="J79" s="458"/>
      <c r="K79" s="458"/>
      <c r="L79" s="458"/>
      <c r="M79" s="458"/>
      <c r="N79" s="458"/>
      <c r="O79" s="458"/>
      <c r="P79" s="458"/>
      <c r="Q79" s="458"/>
      <c r="R79" s="458"/>
      <c r="S79" s="458"/>
      <c r="T79" s="459"/>
    </row>
    <row r="80" spans="1:20">
      <c r="A80" s="460"/>
      <c r="B80" s="461"/>
      <c r="C80" s="461"/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2"/>
    </row>
    <row r="81" spans="1:20">
      <c r="A81" s="460"/>
      <c r="B81" s="461"/>
      <c r="C81" s="461"/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2"/>
    </row>
    <row r="82" spans="1:20">
      <c r="A82" s="460"/>
      <c r="B82" s="461"/>
      <c r="C82" s="461"/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2"/>
    </row>
    <row r="83" spans="1:20">
      <c r="A83" s="460"/>
      <c r="B83" s="461"/>
      <c r="C83" s="461"/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2"/>
    </row>
    <row r="84" spans="1:20">
      <c r="A84" s="460"/>
      <c r="B84" s="461"/>
      <c r="C84" s="461"/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2"/>
    </row>
    <row r="85" spans="1:20">
      <c r="A85" s="460"/>
      <c r="B85" s="461"/>
      <c r="C85" s="461"/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2"/>
    </row>
    <row r="86" spans="1:20">
      <c r="A86" s="460"/>
      <c r="B86" s="461"/>
      <c r="C86" s="461"/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2"/>
    </row>
    <row r="87" spans="1:20">
      <c r="A87" s="460"/>
      <c r="B87" s="461"/>
      <c r="C87" s="461"/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2"/>
    </row>
    <row r="88" spans="1:20">
      <c r="A88" s="460"/>
      <c r="B88" s="461"/>
      <c r="C88" s="461"/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2"/>
    </row>
    <row r="89" spans="1:20">
      <c r="A89" s="460"/>
      <c r="B89" s="461"/>
      <c r="C89" s="461"/>
      <c r="D89" s="461"/>
      <c r="E89" s="461"/>
      <c r="F89" s="461"/>
      <c r="G89" s="461"/>
      <c r="H89" s="461"/>
      <c r="I89" s="461"/>
      <c r="J89" s="461"/>
      <c r="K89" s="461"/>
      <c r="L89" s="461"/>
      <c r="M89" s="461"/>
      <c r="N89" s="461"/>
      <c r="O89" s="461"/>
      <c r="P89" s="461"/>
      <c r="Q89" s="461"/>
      <c r="R89" s="461"/>
      <c r="S89" s="461"/>
      <c r="T89" s="462"/>
    </row>
    <row r="90" spans="1:20">
      <c r="A90" s="460"/>
      <c r="B90" s="461"/>
      <c r="C90" s="461"/>
      <c r="D90" s="461"/>
      <c r="E90" s="461"/>
      <c r="F90" s="461"/>
      <c r="G90" s="461"/>
      <c r="H90" s="461"/>
      <c r="I90" s="461"/>
      <c r="J90" s="461"/>
      <c r="K90" s="461"/>
      <c r="L90" s="461"/>
      <c r="M90" s="461"/>
      <c r="N90" s="461"/>
      <c r="O90" s="461"/>
      <c r="P90" s="461"/>
      <c r="Q90" s="461"/>
      <c r="R90" s="461"/>
      <c r="S90" s="461"/>
      <c r="T90" s="462"/>
    </row>
    <row r="91" spans="1:20">
      <c r="A91" s="460"/>
      <c r="B91" s="461"/>
      <c r="C91" s="461"/>
      <c r="D91" s="461"/>
      <c r="E91" s="461"/>
      <c r="F91" s="461"/>
      <c r="G91" s="461"/>
      <c r="H91" s="461"/>
      <c r="I91" s="461"/>
      <c r="J91" s="461"/>
      <c r="K91" s="461"/>
      <c r="L91" s="461"/>
      <c r="M91" s="461"/>
      <c r="N91" s="461"/>
      <c r="O91" s="461"/>
      <c r="P91" s="461"/>
      <c r="Q91" s="461"/>
      <c r="R91" s="461"/>
      <c r="S91" s="461"/>
      <c r="T91" s="462"/>
    </row>
    <row r="92" spans="1:20">
      <c r="A92" s="460"/>
      <c r="B92" s="461"/>
      <c r="C92" s="461"/>
      <c r="D92" s="461"/>
      <c r="E92" s="461"/>
      <c r="F92" s="461"/>
      <c r="G92" s="461"/>
      <c r="H92" s="461"/>
      <c r="I92" s="461"/>
      <c r="J92" s="461"/>
      <c r="K92" s="461"/>
      <c r="L92" s="461"/>
      <c r="M92" s="461"/>
      <c r="N92" s="461"/>
      <c r="O92" s="461"/>
      <c r="P92" s="461"/>
      <c r="Q92" s="461"/>
      <c r="R92" s="461"/>
      <c r="S92" s="461"/>
      <c r="T92" s="462"/>
    </row>
    <row r="93" spans="1:20">
      <c r="A93" s="460"/>
      <c r="B93" s="461"/>
      <c r="C93" s="461"/>
      <c r="D93" s="461"/>
      <c r="E93" s="461"/>
      <c r="F93" s="461"/>
      <c r="G93" s="461"/>
      <c r="H93" s="461"/>
      <c r="I93" s="461"/>
      <c r="J93" s="461"/>
      <c r="K93" s="461"/>
      <c r="L93" s="461"/>
      <c r="M93" s="461"/>
      <c r="N93" s="461"/>
      <c r="O93" s="461"/>
      <c r="P93" s="461"/>
      <c r="Q93" s="461"/>
      <c r="R93" s="461"/>
      <c r="S93" s="461"/>
      <c r="T93" s="462"/>
    </row>
    <row r="94" spans="1:20">
      <c r="A94" s="460"/>
      <c r="B94" s="461"/>
      <c r="C94" s="461"/>
      <c r="D94" s="461"/>
      <c r="E94" s="461"/>
      <c r="F94" s="461"/>
      <c r="G94" s="461"/>
      <c r="H94" s="461"/>
      <c r="I94" s="461"/>
      <c r="J94" s="461"/>
      <c r="K94" s="461"/>
      <c r="L94" s="461"/>
      <c r="M94" s="461"/>
      <c r="N94" s="461"/>
      <c r="O94" s="461"/>
      <c r="P94" s="461"/>
      <c r="Q94" s="461"/>
      <c r="R94" s="461"/>
      <c r="S94" s="461"/>
      <c r="T94" s="462"/>
    </row>
    <row r="95" spans="1:20">
      <c r="A95" s="460"/>
      <c r="B95" s="461"/>
      <c r="C95" s="461"/>
      <c r="D95" s="461"/>
      <c r="E95" s="461"/>
      <c r="F95" s="461"/>
      <c r="G95" s="461"/>
      <c r="H95" s="461"/>
      <c r="I95" s="461"/>
      <c r="J95" s="461"/>
      <c r="K95" s="461"/>
      <c r="L95" s="461"/>
      <c r="M95" s="461"/>
      <c r="N95" s="461"/>
      <c r="O95" s="461"/>
      <c r="P95" s="461"/>
      <c r="Q95" s="461"/>
      <c r="R95" s="461"/>
      <c r="S95" s="461"/>
      <c r="T95" s="462"/>
    </row>
    <row r="96" spans="1:20">
      <c r="A96" s="460"/>
      <c r="B96" s="461"/>
      <c r="C96" s="461"/>
      <c r="D96" s="461"/>
      <c r="E96" s="461"/>
      <c r="F96" s="461"/>
      <c r="G96" s="461"/>
      <c r="H96" s="461"/>
      <c r="I96" s="461"/>
      <c r="J96" s="461"/>
      <c r="K96" s="461"/>
      <c r="L96" s="461"/>
      <c r="M96" s="461"/>
      <c r="N96" s="461"/>
      <c r="O96" s="461"/>
      <c r="P96" s="461"/>
      <c r="Q96" s="461"/>
      <c r="R96" s="461"/>
      <c r="S96" s="461"/>
      <c r="T96" s="462"/>
    </row>
    <row r="97" spans="1:20">
      <c r="A97" s="460"/>
      <c r="B97" s="461"/>
      <c r="C97" s="461"/>
      <c r="D97" s="461"/>
      <c r="E97" s="461"/>
      <c r="F97" s="461"/>
      <c r="G97" s="461"/>
      <c r="H97" s="461"/>
      <c r="I97" s="461"/>
      <c r="J97" s="461"/>
      <c r="K97" s="461"/>
      <c r="L97" s="461"/>
      <c r="M97" s="461"/>
      <c r="N97" s="461"/>
      <c r="O97" s="461"/>
      <c r="P97" s="461"/>
      <c r="Q97" s="461"/>
      <c r="R97" s="461"/>
      <c r="S97" s="461"/>
      <c r="T97" s="462"/>
    </row>
    <row r="98" spans="1:20">
      <c r="A98" s="460"/>
      <c r="B98" s="461"/>
      <c r="C98" s="461"/>
      <c r="D98" s="461"/>
      <c r="E98" s="461"/>
      <c r="F98" s="461"/>
      <c r="G98" s="461"/>
      <c r="H98" s="461"/>
      <c r="I98" s="461"/>
      <c r="J98" s="461"/>
      <c r="K98" s="461"/>
      <c r="L98" s="461"/>
      <c r="M98" s="461"/>
      <c r="N98" s="461"/>
      <c r="O98" s="461"/>
      <c r="P98" s="461"/>
      <c r="Q98" s="461"/>
      <c r="R98" s="461"/>
      <c r="S98" s="461"/>
      <c r="T98" s="462"/>
    </row>
    <row r="99" spans="1:20">
      <c r="A99" s="460"/>
      <c r="B99" s="461"/>
      <c r="C99" s="461"/>
      <c r="D99" s="461"/>
      <c r="E99" s="461"/>
      <c r="F99" s="461"/>
      <c r="G99" s="461"/>
      <c r="H99" s="461"/>
      <c r="I99" s="461"/>
      <c r="J99" s="461"/>
      <c r="K99" s="461"/>
      <c r="L99" s="461"/>
      <c r="M99" s="461"/>
      <c r="N99" s="461"/>
      <c r="O99" s="461"/>
      <c r="P99" s="461"/>
      <c r="Q99" s="461"/>
      <c r="R99" s="461"/>
      <c r="S99" s="461"/>
      <c r="T99" s="462"/>
    </row>
    <row r="100" spans="1:20">
      <c r="A100" s="460"/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461"/>
      <c r="R100" s="461"/>
      <c r="S100" s="461"/>
      <c r="T100" s="462"/>
    </row>
    <row r="101" spans="1:20">
      <c r="A101" s="460"/>
      <c r="B101" s="461"/>
      <c r="C101" s="461"/>
      <c r="D101" s="461"/>
      <c r="E101" s="461"/>
      <c r="F101" s="461"/>
      <c r="G101" s="461"/>
      <c r="H101" s="461"/>
      <c r="I101" s="461"/>
      <c r="J101" s="461"/>
      <c r="K101" s="461"/>
      <c r="L101" s="461"/>
      <c r="M101" s="461"/>
      <c r="N101" s="461"/>
      <c r="O101" s="461"/>
      <c r="P101" s="461"/>
      <c r="Q101" s="461"/>
      <c r="R101" s="461"/>
      <c r="S101" s="461"/>
      <c r="T101" s="462"/>
    </row>
    <row r="102" spans="1:20">
      <c r="A102" s="460"/>
      <c r="B102" s="461"/>
      <c r="C102" s="461"/>
      <c r="D102" s="461"/>
      <c r="E102" s="461"/>
      <c r="F102" s="461"/>
      <c r="G102" s="461"/>
      <c r="H102" s="461"/>
      <c r="I102" s="461"/>
      <c r="J102" s="461"/>
      <c r="K102" s="461"/>
      <c r="L102" s="461"/>
      <c r="M102" s="461"/>
      <c r="N102" s="461"/>
      <c r="O102" s="461"/>
      <c r="P102" s="461"/>
      <c r="Q102" s="461"/>
      <c r="R102" s="461"/>
      <c r="S102" s="461"/>
      <c r="T102" s="462"/>
    </row>
    <row r="103" spans="1:20">
      <c r="A103" s="460"/>
      <c r="B103" s="461"/>
      <c r="C103" s="461"/>
      <c r="D103" s="461"/>
      <c r="E103" s="461"/>
      <c r="F103" s="461"/>
      <c r="G103" s="461"/>
      <c r="H103" s="461"/>
      <c r="I103" s="461"/>
      <c r="J103" s="461"/>
      <c r="K103" s="461"/>
      <c r="L103" s="461"/>
      <c r="M103" s="461"/>
      <c r="N103" s="461"/>
      <c r="O103" s="461"/>
      <c r="P103" s="461"/>
      <c r="Q103" s="461"/>
      <c r="R103" s="461"/>
      <c r="S103" s="461"/>
      <c r="T103" s="462"/>
    </row>
    <row r="104" spans="1:20">
      <c r="A104" s="460"/>
      <c r="B104" s="461"/>
      <c r="C104" s="461"/>
      <c r="D104" s="461"/>
      <c r="E104" s="461"/>
      <c r="F104" s="461"/>
      <c r="G104" s="461"/>
      <c r="H104" s="461"/>
      <c r="I104" s="461"/>
      <c r="J104" s="461"/>
      <c r="K104" s="461"/>
      <c r="L104" s="461"/>
      <c r="M104" s="461"/>
      <c r="N104" s="461"/>
      <c r="O104" s="461"/>
      <c r="P104" s="461"/>
      <c r="Q104" s="461"/>
      <c r="R104" s="461"/>
      <c r="S104" s="461"/>
      <c r="T104" s="462"/>
    </row>
    <row r="105" spans="1:20">
      <c r="A105" s="460"/>
      <c r="B105" s="461"/>
      <c r="C105" s="461"/>
      <c r="D105" s="461"/>
      <c r="E105" s="461"/>
      <c r="F105" s="461"/>
      <c r="G105" s="461"/>
      <c r="H105" s="461"/>
      <c r="I105" s="461"/>
      <c r="J105" s="461"/>
      <c r="K105" s="461"/>
      <c r="L105" s="461"/>
      <c r="M105" s="461"/>
      <c r="N105" s="461"/>
      <c r="O105" s="461"/>
      <c r="P105" s="461"/>
      <c r="Q105" s="461"/>
      <c r="R105" s="461"/>
      <c r="S105" s="461"/>
      <c r="T105" s="462"/>
    </row>
    <row r="106" spans="1:20">
      <c r="A106" s="460"/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  <c r="L106" s="461"/>
      <c r="M106" s="461"/>
      <c r="N106" s="461"/>
      <c r="O106" s="461"/>
      <c r="P106" s="461"/>
      <c r="Q106" s="461"/>
      <c r="R106" s="461"/>
      <c r="S106" s="461"/>
      <c r="T106" s="462"/>
    </row>
    <row r="107" spans="1:20">
      <c r="A107" s="460"/>
      <c r="B107" s="461"/>
      <c r="C107" s="461"/>
      <c r="D107" s="461"/>
      <c r="E107" s="461"/>
      <c r="F107" s="461"/>
      <c r="G107" s="461"/>
      <c r="H107" s="461"/>
      <c r="I107" s="461"/>
      <c r="J107" s="461"/>
      <c r="K107" s="461"/>
      <c r="L107" s="461"/>
      <c r="M107" s="461"/>
      <c r="N107" s="461"/>
      <c r="O107" s="461"/>
      <c r="P107" s="461"/>
      <c r="Q107" s="461"/>
      <c r="R107" s="461"/>
      <c r="S107" s="461"/>
      <c r="T107" s="462"/>
    </row>
    <row r="108" spans="1:20">
      <c r="A108" s="460"/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1"/>
      <c r="P108" s="461"/>
      <c r="Q108" s="461"/>
      <c r="R108" s="461"/>
      <c r="S108" s="461"/>
      <c r="T108" s="462"/>
    </row>
    <row r="109" spans="1:20">
      <c r="A109" s="460"/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61"/>
      <c r="T109" s="462"/>
    </row>
    <row r="110" spans="1:20">
      <c r="A110" s="460"/>
      <c r="B110" s="461"/>
      <c r="C110" s="461"/>
      <c r="D110" s="461"/>
      <c r="E110" s="461"/>
      <c r="F110" s="461"/>
      <c r="G110" s="461"/>
      <c r="H110" s="461"/>
      <c r="I110" s="461"/>
      <c r="J110" s="461"/>
      <c r="K110" s="461"/>
      <c r="L110" s="461"/>
      <c r="M110" s="461"/>
      <c r="N110" s="461"/>
      <c r="O110" s="461"/>
      <c r="P110" s="461"/>
      <c r="Q110" s="461"/>
      <c r="R110" s="461"/>
      <c r="S110" s="461"/>
      <c r="T110" s="462"/>
    </row>
    <row r="111" spans="1:20">
      <c r="A111" s="460"/>
      <c r="B111" s="461"/>
      <c r="C111" s="461"/>
      <c r="D111" s="461"/>
      <c r="E111" s="461"/>
      <c r="F111" s="461"/>
      <c r="G111" s="461"/>
      <c r="H111" s="461"/>
      <c r="I111" s="461"/>
      <c r="J111" s="461"/>
      <c r="K111" s="461"/>
      <c r="L111" s="461"/>
      <c r="M111" s="461"/>
      <c r="N111" s="461"/>
      <c r="O111" s="461"/>
      <c r="P111" s="461"/>
      <c r="Q111" s="461"/>
      <c r="R111" s="461"/>
      <c r="S111" s="461"/>
      <c r="T111" s="462"/>
    </row>
    <row r="112" spans="1:20">
      <c r="A112" s="460"/>
      <c r="B112" s="461"/>
      <c r="C112" s="461"/>
      <c r="D112" s="461"/>
      <c r="E112" s="461"/>
      <c r="F112" s="461"/>
      <c r="G112" s="461"/>
      <c r="H112" s="461"/>
      <c r="I112" s="461"/>
      <c r="J112" s="461"/>
      <c r="K112" s="461"/>
      <c r="L112" s="461"/>
      <c r="M112" s="461"/>
      <c r="N112" s="461"/>
      <c r="O112" s="461"/>
      <c r="P112" s="461"/>
      <c r="Q112" s="461"/>
      <c r="R112" s="461"/>
      <c r="S112" s="461"/>
      <c r="T112" s="462"/>
    </row>
    <row r="113" spans="1:20">
      <c r="A113" s="460"/>
      <c r="B113" s="461"/>
      <c r="C113" s="461"/>
      <c r="D113" s="461"/>
      <c r="E113" s="461"/>
      <c r="F113" s="461"/>
      <c r="G113" s="461"/>
      <c r="H113" s="461"/>
      <c r="I113" s="461"/>
      <c r="J113" s="461"/>
      <c r="K113" s="461"/>
      <c r="L113" s="461"/>
      <c r="M113" s="461"/>
      <c r="N113" s="461"/>
      <c r="O113" s="461"/>
      <c r="P113" s="461"/>
      <c r="Q113" s="461"/>
      <c r="R113" s="461"/>
      <c r="S113" s="461"/>
      <c r="T113" s="462"/>
    </row>
    <row r="114" spans="1:20">
      <c r="A114" s="460"/>
      <c r="B114" s="461"/>
      <c r="C114" s="461"/>
      <c r="D114" s="461"/>
      <c r="E114" s="461"/>
      <c r="F114" s="461"/>
      <c r="G114" s="461"/>
      <c r="H114" s="461"/>
      <c r="I114" s="461"/>
      <c r="J114" s="461"/>
      <c r="K114" s="461"/>
      <c r="L114" s="461"/>
      <c r="M114" s="461"/>
      <c r="N114" s="461"/>
      <c r="O114" s="461"/>
      <c r="P114" s="461"/>
      <c r="Q114" s="461"/>
      <c r="R114" s="461"/>
      <c r="S114" s="461"/>
      <c r="T114" s="462"/>
    </row>
  </sheetData>
  <mergeCells count="11">
    <mergeCell ref="H1:I1"/>
    <mergeCell ref="A2:J2"/>
    <mergeCell ref="K2:T2"/>
    <mergeCell ref="A3:J38"/>
    <mergeCell ref="K3:T38"/>
    <mergeCell ref="K41:T76"/>
    <mergeCell ref="K40:T40"/>
    <mergeCell ref="A79:T114"/>
    <mergeCell ref="A78:T78"/>
    <mergeCell ref="A40:J40"/>
    <mergeCell ref="A41:J76"/>
  </mergeCells>
  <phoneticPr fontId="12" type="noConversion"/>
  <pageMargins left="0.7" right="0.7" top="0.75" bottom="0.75" header="0.3" footer="0.3"/>
  <pageSetup paperSize="9" scale="47" orientation="portrait" r:id="rId1"/>
  <drawing r:id="rId2"/>
  <legacyDrawing r:id="rId3"/>
  <oleObjects>
    <mc:AlternateContent xmlns:mc="http://schemas.openxmlformats.org/markup-compatibility/2006">
      <mc:Choice Requires="x14">
        <oleObject progId="Acrobat.pdfxml.1" shapeId="6186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9</xdr:col>
                <xdr:colOff>411480</xdr:colOff>
                <xdr:row>27</xdr:row>
                <xdr:rowOff>76200</xdr:rowOff>
              </to>
            </anchor>
          </objectPr>
        </oleObject>
      </mc:Choice>
      <mc:Fallback>
        <oleObject progId="Acrobat.pdfxml.1" shapeId="6186" r:id="rId4"/>
      </mc:Fallback>
    </mc:AlternateContent>
    <mc:AlternateContent xmlns:mc="http://schemas.openxmlformats.org/markup-compatibility/2006">
      <mc:Choice Requires="x14">
        <oleObject progId="Acrobat.pdfxml.1" shapeId="6187" r:id="rId6">
          <objectPr defaultSize="0" autoPict="0" r:id="rId7">
            <anchor moveWithCells="1">
              <from>
                <xdr:col>10</xdr:col>
                <xdr:colOff>0</xdr:colOff>
                <xdr:row>2</xdr:row>
                <xdr:rowOff>0</xdr:rowOff>
              </from>
              <to>
                <xdr:col>19</xdr:col>
                <xdr:colOff>556260</xdr:colOff>
                <xdr:row>28</xdr:row>
                <xdr:rowOff>7620</xdr:rowOff>
              </to>
            </anchor>
          </objectPr>
        </oleObject>
      </mc:Choice>
      <mc:Fallback>
        <oleObject progId="Acrobat.pdfxml.1" shapeId="6187" r:id="rId6"/>
      </mc:Fallback>
    </mc:AlternateContent>
    <mc:AlternateContent xmlns:mc="http://schemas.openxmlformats.org/markup-compatibility/2006">
      <mc:Choice Requires="x14">
        <oleObject progId="Acrobat.pdfxml.1" shapeId="6188" r:id="rId8">
          <objectPr defaultSize="0" autoPict="0" r:id="rId9">
            <anchor moveWithCells="1">
              <from>
                <xdr:col>0</xdr:col>
                <xdr:colOff>0</xdr:colOff>
                <xdr:row>40</xdr:row>
                <xdr:rowOff>0</xdr:rowOff>
              </from>
              <to>
                <xdr:col>9</xdr:col>
                <xdr:colOff>464820</xdr:colOff>
                <xdr:row>65</xdr:row>
                <xdr:rowOff>114300</xdr:rowOff>
              </to>
            </anchor>
          </objectPr>
        </oleObject>
      </mc:Choice>
      <mc:Fallback>
        <oleObject progId="Acrobat.pdfxml.1" shapeId="6188" r:id="rId8"/>
      </mc:Fallback>
    </mc:AlternateContent>
    <mc:AlternateContent xmlns:mc="http://schemas.openxmlformats.org/markup-compatibility/2006">
      <mc:Choice Requires="x14">
        <oleObject progId="Acrobat.pdfxml.1" shapeId="6189" r:id="rId10">
          <objectPr defaultSize="0" autoPict="0" r:id="rId11">
            <anchor moveWithCells="1">
              <from>
                <xdr:col>10</xdr:col>
                <xdr:colOff>91440</xdr:colOff>
                <xdr:row>40</xdr:row>
                <xdr:rowOff>144780</xdr:rowOff>
              </from>
              <to>
                <xdr:col>19</xdr:col>
                <xdr:colOff>586740</xdr:colOff>
                <xdr:row>66</xdr:row>
                <xdr:rowOff>114300</xdr:rowOff>
              </to>
            </anchor>
          </objectPr>
        </oleObject>
      </mc:Choice>
      <mc:Fallback>
        <oleObject progId="Acrobat.pdfxml.1" shapeId="6189" r:id="rId10"/>
      </mc:Fallback>
    </mc:AlternateContent>
    <mc:AlternateContent xmlns:mc="http://schemas.openxmlformats.org/markup-compatibility/2006">
      <mc:Choice Requires="x14">
        <oleObject progId="Acrobat.pdfxml.1" shapeId="6190" r:id="rId12">
          <objectPr defaultSize="0" autoPict="0" r:id="rId13">
            <anchor moveWithCells="1">
              <from>
                <xdr:col>0</xdr:col>
                <xdr:colOff>0</xdr:colOff>
                <xdr:row>78</xdr:row>
                <xdr:rowOff>0</xdr:rowOff>
              </from>
              <to>
                <xdr:col>13</xdr:col>
                <xdr:colOff>167640</xdr:colOff>
                <xdr:row>112</xdr:row>
                <xdr:rowOff>160020</xdr:rowOff>
              </to>
            </anchor>
          </objectPr>
        </oleObject>
      </mc:Choice>
      <mc:Fallback>
        <oleObject progId="Acrobat.pdfxml.1" shapeId="6190" r:id="rId1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2:K87"/>
  <sheetViews>
    <sheetView view="pageBreakPreview" topLeftCell="A31" zoomScaleNormal="76" zoomScaleSheetLayoutView="100" workbookViewId="0">
      <selection activeCell="E52" sqref="E52:E53"/>
    </sheetView>
    <sheetView topLeftCell="A31" zoomScale="115" zoomScaleNormal="115" workbookViewId="1">
      <selection activeCell="I39" sqref="I39"/>
    </sheetView>
  </sheetViews>
  <sheetFormatPr defaultRowHeight="14.4"/>
  <cols>
    <col min="2" max="2" width="15.77734375" customWidth="1"/>
    <col min="3" max="3" width="19.6640625" customWidth="1"/>
    <col min="4" max="4" width="11.77734375" customWidth="1"/>
    <col min="5" max="5" width="25.33203125" customWidth="1"/>
    <col min="7" max="7" width="12.88671875" customWidth="1"/>
    <col min="8" max="8" width="22.109375" customWidth="1"/>
    <col min="9" max="9" width="10.88671875" customWidth="1"/>
    <col min="10" max="10" width="22" customWidth="1"/>
    <col min="11" max="11" width="23.109375" customWidth="1"/>
  </cols>
  <sheetData>
    <row r="2" spans="1:10">
      <c r="A2" s="109" t="s">
        <v>531</v>
      </c>
      <c r="B2" s="90" t="s">
        <v>332</v>
      </c>
    </row>
    <row r="3" spans="1:10" ht="15" thickBot="1">
      <c r="A3" s="109"/>
      <c r="B3" s="90"/>
    </row>
    <row r="4" spans="1:10" ht="23.4" customHeight="1" thickBot="1">
      <c r="B4" s="238" t="s">
        <v>706</v>
      </c>
      <c r="C4" s="240" t="s">
        <v>709</v>
      </c>
      <c r="E4" s="113" t="s">
        <v>534</v>
      </c>
      <c r="F4" s="112"/>
      <c r="G4" s="114"/>
    </row>
    <row r="5" spans="1:10" ht="23.4" customHeight="1" thickBot="1">
      <c r="B5" s="239" t="s">
        <v>707</v>
      </c>
      <c r="C5" s="241" t="s">
        <v>709</v>
      </c>
      <c r="E5" s="113" t="s">
        <v>616</v>
      </c>
      <c r="F5" s="112"/>
      <c r="G5" s="114"/>
    </row>
    <row r="6" spans="1:10" ht="29.4" customHeight="1">
      <c r="E6" s="510" t="s">
        <v>617</v>
      </c>
      <c r="F6" s="510"/>
      <c r="G6" s="510"/>
      <c r="H6" s="510"/>
    </row>
    <row r="7" spans="1:10" ht="15" thickBot="1">
      <c r="C7" s="90" t="s">
        <v>529</v>
      </c>
      <c r="H7" s="90" t="s">
        <v>530</v>
      </c>
    </row>
    <row r="8" spans="1:10" ht="15" thickBot="1">
      <c r="B8" s="111">
        <f>IF((C4="3900_3910"),0,(IF(C4=5900,0,0)))</f>
        <v>0</v>
      </c>
      <c r="C8" s="282" t="s">
        <v>522</v>
      </c>
      <c r="D8" s="111">
        <f>IF((C4="3900_3910"),4,(IF(C4=5900,1,4)))</f>
        <v>4</v>
      </c>
      <c r="E8" s="282" t="s">
        <v>516</v>
      </c>
      <c r="G8" s="111">
        <f>IF((C5="3900_3910"),0,(IF(C5=5900,0,0)))</f>
        <v>0</v>
      </c>
      <c r="H8" s="282" t="s">
        <v>522</v>
      </c>
      <c r="I8" s="111">
        <f>IF((C5="3900_3910"),4,(IF(C5=5900,1,4)))</f>
        <v>4</v>
      </c>
      <c r="J8" s="282" t="s">
        <v>516</v>
      </c>
    </row>
    <row r="9" spans="1:10" ht="15" thickBot="1">
      <c r="B9" s="111">
        <f>IF((C4="3900_3910"),1,(IF(C4=5900,2,1)))</f>
        <v>1</v>
      </c>
      <c r="C9" s="282" t="s">
        <v>651</v>
      </c>
      <c r="D9" s="111">
        <f>IF((C4="3900_3910"),5,(IF(C4=5900,3,5)))</f>
        <v>5</v>
      </c>
      <c r="E9" s="282" t="s">
        <v>3810</v>
      </c>
      <c r="G9" s="111">
        <f>IF((C5="3900_3910"),1,(IF(C5=5900,2,1)))</f>
        <v>1</v>
      </c>
      <c r="H9" s="282" t="s">
        <v>522</v>
      </c>
      <c r="I9" s="111">
        <f>IF((C5="3900_3910"),5,(IF(C5=5900,3,5)))</f>
        <v>5</v>
      </c>
      <c r="J9" s="282" t="s">
        <v>3810</v>
      </c>
    </row>
    <row r="10" spans="1:10" ht="15" thickBot="1">
      <c r="B10" s="111">
        <f>IF((C4="3900_3910"),2,(IF(C4=5900,4,2)))</f>
        <v>2</v>
      </c>
      <c r="C10" s="282" t="s">
        <v>516</v>
      </c>
      <c r="D10" s="111">
        <f>IF((C4="3900_3910"),6,(IF(C4=5900,5,6)))</f>
        <v>6</v>
      </c>
      <c r="E10" s="282"/>
      <c r="G10" s="111">
        <f>IF((C5="3900_3910"),2,(IF(C5=5900,4,2)))</f>
        <v>2</v>
      </c>
      <c r="H10" s="282" t="s">
        <v>516</v>
      </c>
      <c r="I10" s="111">
        <f>IF((C5="3900_3910"),6,(IF(C5=5900,5,6)))</f>
        <v>6</v>
      </c>
      <c r="J10" s="282"/>
    </row>
    <row r="11" spans="1:10" ht="15" thickBot="1">
      <c r="B11" s="111">
        <f>IF((C4="3900_3910"),3,(IF(C4=5900,6,3)))</f>
        <v>3</v>
      </c>
      <c r="C11" s="282" t="s">
        <v>526</v>
      </c>
      <c r="D11" s="111">
        <f>IF((C4="3900_3910"),7,(IF(C4=5900,7,7)))</f>
        <v>7</v>
      </c>
      <c r="E11" s="282" t="s">
        <v>614</v>
      </c>
      <c r="G11" s="111">
        <f>IF((C5="3900_3910"),3,(IF(C5=5900,6,3)))</f>
        <v>3</v>
      </c>
      <c r="H11" s="282" t="s">
        <v>526</v>
      </c>
      <c r="I11" s="111">
        <f>IF((C5="3900_3910"),7,(IF(C5=5900,7,7)))</f>
        <v>7</v>
      </c>
      <c r="J11" s="282" t="s">
        <v>614</v>
      </c>
    </row>
    <row r="12" spans="1:10" ht="15" thickBot="1"/>
    <row r="13" spans="1:10" ht="26.4" customHeight="1" thickBot="1">
      <c r="B13" s="477" t="s">
        <v>608</v>
      </c>
      <c r="C13" s="478"/>
      <c r="D13" s="473" t="s">
        <v>3853</v>
      </c>
      <c r="E13" s="474"/>
      <c r="F13" s="474"/>
      <c r="G13" s="475"/>
      <c r="H13" t="s">
        <v>607</v>
      </c>
    </row>
    <row r="14" spans="1:10" ht="24" customHeight="1" thickBot="1">
      <c r="B14" s="477" t="s">
        <v>609</v>
      </c>
      <c r="C14" s="478"/>
      <c r="D14" s="473" t="s">
        <v>3854</v>
      </c>
      <c r="E14" s="474"/>
      <c r="F14" s="474"/>
      <c r="G14" s="475"/>
    </row>
    <row r="16" spans="1:10">
      <c r="B16" s="90" t="s">
        <v>486</v>
      </c>
    </row>
    <row r="17" spans="1:11">
      <c r="A17" s="109" t="s">
        <v>589</v>
      </c>
      <c r="B17" s="476" t="s">
        <v>621</v>
      </c>
      <c r="C17" s="476"/>
      <c r="D17" s="476"/>
      <c r="E17" s="476"/>
      <c r="F17" s="476"/>
      <c r="G17" s="476"/>
      <c r="H17" s="149"/>
    </row>
    <row r="18" spans="1:11">
      <c r="A18" s="109" t="s">
        <v>590</v>
      </c>
      <c r="B18" s="476" t="s">
        <v>592</v>
      </c>
      <c r="C18" s="476"/>
      <c r="D18" s="476"/>
      <c r="E18" s="476"/>
      <c r="F18" s="476"/>
      <c r="G18" s="476"/>
      <c r="H18" s="149"/>
    </row>
    <row r="19" spans="1:11">
      <c r="A19" s="109" t="s">
        <v>591</v>
      </c>
      <c r="B19" s="476" t="s">
        <v>593</v>
      </c>
      <c r="C19" s="476"/>
      <c r="D19" s="476"/>
      <c r="E19" s="476"/>
      <c r="F19" s="476"/>
      <c r="G19" s="476"/>
      <c r="H19" s="149"/>
    </row>
    <row r="20" spans="1:11">
      <c r="A20" s="109" t="s">
        <v>594</v>
      </c>
      <c r="B20" s="476" t="s">
        <v>595</v>
      </c>
      <c r="C20" s="476"/>
      <c r="D20" s="476"/>
      <c r="E20" s="476"/>
      <c r="F20" s="476"/>
      <c r="G20" s="476"/>
      <c r="H20" s="149"/>
    </row>
    <row r="21" spans="1:11">
      <c r="A21" s="109" t="s">
        <v>596</v>
      </c>
      <c r="B21" s="476" t="s">
        <v>597</v>
      </c>
      <c r="C21" s="476"/>
      <c r="D21" s="476"/>
      <c r="E21" s="476"/>
      <c r="F21" s="476"/>
      <c r="G21" s="476"/>
      <c r="H21" s="149"/>
    </row>
    <row r="22" spans="1:11">
      <c r="A22" s="109" t="s">
        <v>598</v>
      </c>
      <c r="B22" s="476" t="s">
        <v>599</v>
      </c>
      <c r="C22" s="476"/>
      <c r="D22" s="476"/>
      <c r="E22" s="476"/>
      <c r="F22" s="476"/>
      <c r="G22" s="476"/>
      <c r="H22" s="149"/>
    </row>
    <row r="23" spans="1:11" ht="14.4" customHeight="1">
      <c r="A23" s="109" t="s">
        <v>600</v>
      </c>
      <c r="B23" s="476" t="s">
        <v>601</v>
      </c>
      <c r="C23" s="476"/>
      <c r="D23" s="476"/>
      <c r="E23" s="476"/>
      <c r="F23" s="476"/>
      <c r="G23" s="476"/>
      <c r="H23" s="149"/>
    </row>
    <row r="24" spans="1:11" ht="14.4" customHeight="1">
      <c r="A24" s="109" t="s">
        <v>602</v>
      </c>
      <c r="B24" s="476" t="s">
        <v>603</v>
      </c>
      <c r="C24" s="476"/>
      <c r="D24" s="476"/>
      <c r="E24" s="476"/>
      <c r="F24" s="476"/>
      <c r="G24" s="476"/>
      <c r="H24" s="149"/>
    </row>
    <row r="26" spans="1:11" ht="15" thickBot="1">
      <c r="A26" s="109" t="s">
        <v>532</v>
      </c>
      <c r="B26" s="90" t="s">
        <v>541</v>
      </c>
    </row>
    <row r="27" spans="1:11" ht="31.95" customHeight="1" thickBot="1">
      <c r="B27" s="512" t="s">
        <v>533</v>
      </c>
      <c r="C27" s="513"/>
      <c r="D27" s="481" t="s">
        <v>274</v>
      </c>
      <c r="E27" s="482"/>
      <c r="F27" s="482"/>
      <c r="G27" s="483"/>
    </row>
    <row r="28" spans="1:11" ht="15" thickBot="1">
      <c r="B28" s="110"/>
      <c r="C28" s="110"/>
      <c r="I28" t="s">
        <v>3763</v>
      </c>
    </row>
    <row r="29" spans="1:11" ht="40.200000000000003" customHeight="1" thickBot="1">
      <c r="A29" s="109" t="s">
        <v>542</v>
      </c>
      <c r="B29" s="90" t="s">
        <v>543</v>
      </c>
      <c r="C29" t="s">
        <v>538</v>
      </c>
      <c r="G29" s="493" t="s">
        <v>704</v>
      </c>
      <c r="H29" s="494"/>
      <c r="I29" s="163" t="s">
        <v>626</v>
      </c>
      <c r="J29" s="236">
        <f>J48-J59</f>
        <v>-1173.9899999999998</v>
      </c>
      <c r="K29" s="237" t="s">
        <v>705</v>
      </c>
    </row>
    <row r="30" spans="1:11" ht="15" thickBot="1">
      <c r="B30" s="90"/>
    </row>
    <row r="31" spans="1:11" ht="15" thickBot="1">
      <c r="B31" s="501" t="s">
        <v>622</v>
      </c>
      <c r="C31" s="502"/>
      <c r="D31" s="502"/>
      <c r="E31" s="503"/>
      <c r="G31" s="495" t="s">
        <v>623</v>
      </c>
      <c r="H31" s="496"/>
      <c r="I31" s="496"/>
      <c r="J31" s="497"/>
    </row>
    <row r="32" spans="1:11" ht="47.4" customHeight="1" thickBot="1">
      <c r="B32" s="504" t="s">
        <v>535</v>
      </c>
      <c r="C32" s="505"/>
      <c r="D32" s="504" t="s">
        <v>536</v>
      </c>
      <c r="E32" s="505"/>
      <c r="G32" s="160" t="s">
        <v>624</v>
      </c>
      <c r="H32" s="161" t="s">
        <v>3760</v>
      </c>
      <c r="I32" s="160" t="s">
        <v>353</v>
      </c>
      <c r="J32" s="161" t="s">
        <v>3761</v>
      </c>
    </row>
    <row r="33" spans="2:10" ht="15" thickBot="1">
      <c r="B33" s="117" t="s">
        <v>539</v>
      </c>
      <c r="C33" s="118" t="s">
        <v>537</v>
      </c>
      <c r="D33" s="117" t="s">
        <v>539</v>
      </c>
      <c r="E33" s="118" t="s">
        <v>537</v>
      </c>
      <c r="G33" s="121" t="s">
        <v>3758</v>
      </c>
      <c r="H33" s="122">
        <f>VLOOKUP(G33,Lists!I3:J31,2,0)</f>
        <v>419.15</v>
      </c>
      <c r="I33" s="121">
        <v>1</v>
      </c>
      <c r="J33" s="122">
        <f>H33*I33</f>
        <v>419.15</v>
      </c>
    </row>
    <row r="34" spans="2:10">
      <c r="B34" s="338" t="s">
        <v>3811</v>
      </c>
      <c r="C34" s="273" t="s">
        <v>3767</v>
      </c>
      <c r="D34" s="272" t="s">
        <v>3765</v>
      </c>
      <c r="E34" s="273" t="s">
        <v>3817</v>
      </c>
      <c r="G34" s="121" t="s">
        <v>631</v>
      </c>
      <c r="H34" s="122">
        <f>VLOOKUP(G34,Lists!I4:J32,2,0)</f>
        <v>228</v>
      </c>
      <c r="I34" s="121">
        <v>2</v>
      </c>
      <c r="J34" s="122">
        <f t="shared" ref="J34:J47" si="0">H34*I34</f>
        <v>456</v>
      </c>
    </row>
    <row r="35" spans="2:10">
      <c r="B35" s="338"/>
      <c r="C35" s="273"/>
      <c r="D35" s="272" t="s">
        <v>3855</v>
      </c>
      <c r="E35" s="340" t="s">
        <v>3818</v>
      </c>
      <c r="G35" s="121" t="s">
        <v>645</v>
      </c>
      <c r="H35" s="122">
        <f>VLOOKUP(G35,Lists!I5:J33,2,0)</f>
        <v>376.69</v>
      </c>
      <c r="I35" s="121">
        <v>1</v>
      </c>
      <c r="J35" s="122">
        <f t="shared" si="0"/>
        <v>376.69</v>
      </c>
    </row>
    <row r="36" spans="2:10">
      <c r="B36" s="272" t="s">
        <v>3812</v>
      </c>
      <c r="C36" s="273" t="s">
        <v>3767</v>
      </c>
      <c r="D36" s="272" t="s">
        <v>3855</v>
      </c>
      <c r="E36" s="341" t="s">
        <v>3819</v>
      </c>
      <c r="G36" s="121" t="s">
        <v>648</v>
      </c>
      <c r="H36" s="122">
        <f>VLOOKUP(G36,Lists!I6:J34,2,0)</f>
        <v>303.64999999999998</v>
      </c>
      <c r="I36" s="121">
        <v>1</v>
      </c>
      <c r="J36" s="122">
        <f t="shared" si="0"/>
        <v>303.64999999999998</v>
      </c>
    </row>
    <row r="37" spans="2:10">
      <c r="B37" s="272" t="s">
        <v>3813</v>
      </c>
      <c r="C37" s="339" t="s">
        <v>3814</v>
      </c>
      <c r="D37" s="272" t="s">
        <v>3856</v>
      </c>
      <c r="E37" s="341" t="s">
        <v>3820</v>
      </c>
      <c r="G37" s="121" t="s">
        <v>634</v>
      </c>
      <c r="H37" s="122">
        <f>VLOOKUP(G37,Lists!I7:J35,2,0)</f>
        <v>307.25</v>
      </c>
      <c r="I37" s="121">
        <v>6</v>
      </c>
      <c r="J37" s="122">
        <f t="shared" si="0"/>
        <v>1843.5</v>
      </c>
    </row>
    <row r="38" spans="2:10">
      <c r="B38" s="272" t="s">
        <v>3815</v>
      </c>
      <c r="C38" s="273" t="s">
        <v>3767</v>
      </c>
      <c r="D38" s="272"/>
      <c r="E38" s="273"/>
      <c r="G38" s="121" t="s">
        <v>647</v>
      </c>
      <c r="H38" s="122">
        <f>VLOOKUP(G38,Lists!I8:J36,2,0)</f>
        <v>282.39</v>
      </c>
      <c r="I38" s="121">
        <v>3</v>
      </c>
      <c r="J38" s="122">
        <f t="shared" si="0"/>
        <v>847.17</v>
      </c>
    </row>
    <row r="39" spans="2:10">
      <c r="B39" s="272" t="s">
        <v>3816</v>
      </c>
      <c r="C39" s="273" t="s">
        <v>3767</v>
      </c>
      <c r="D39" s="272"/>
      <c r="E39" s="273"/>
      <c r="G39" s="121">
        <v>0</v>
      </c>
      <c r="H39" s="122">
        <f>VLOOKUP(G39,Lists!I9:J37,2,0)</f>
        <v>0</v>
      </c>
      <c r="I39" s="121">
        <v>0</v>
      </c>
      <c r="J39" s="122">
        <f t="shared" si="0"/>
        <v>0</v>
      </c>
    </row>
    <row r="40" spans="2:10">
      <c r="B40" s="272"/>
      <c r="C40" s="339"/>
      <c r="D40" s="272"/>
      <c r="E40" s="273"/>
      <c r="G40" s="121">
        <v>0</v>
      </c>
      <c r="H40" s="122">
        <f>VLOOKUP(G40,Lists!I10:J38,2,0)</f>
        <v>0</v>
      </c>
      <c r="I40" s="121">
        <v>0</v>
      </c>
      <c r="J40" s="122">
        <f t="shared" si="0"/>
        <v>0</v>
      </c>
    </row>
    <row r="41" spans="2:10" ht="19.2" customHeight="1">
      <c r="B41" s="272"/>
      <c r="C41" s="273"/>
      <c r="D41" s="272"/>
      <c r="E41" s="273"/>
      <c r="G41" s="121">
        <v>0</v>
      </c>
      <c r="H41" s="122">
        <f>VLOOKUP(G41,Lists!I11:J39,2,0)</f>
        <v>0</v>
      </c>
      <c r="I41" s="121">
        <v>0</v>
      </c>
      <c r="J41" s="122">
        <f t="shared" si="0"/>
        <v>0</v>
      </c>
    </row>
    <row r="42" spans="2:10" ht="19.2" customHeight="1">
      <c r="B42" s="272"/>
      <c r="C42" s="273"/>
      <c r="D42" s="272"/>
      <c r="E42" s="273"/>
      <c r="G42" s="121">
        <v>0</v>
      </c>
      <c r="H42" s="122">
        <f>VLOOKUP(G42,Lists!I12:J40,2,0)</f>
        <v>0</v>
      </c>
      <c r="I42" s="121">
        <v>0</v>
      </c>
      <c r="J42" s="122">
        <f t="shared" si="0"/>
        <v>0</v>
      </c>
    </row>
    <row r="43" spans="2:10" ht="19.2" customHeight="1">
      <c r="B43" s="272"/>
      <c r="C43" s="273"/>
      <c r="D43" s="158"/>
      <c r="E43" s="159"/>
      <c r="G43" s="121">
        <v>0</v>
      </c>
      <c r="H43" s="122">
        <f>VLOOKUP(G43,Lists!I13:J41,2,0)</f>
        <v>0</v>
      </c>
      <c r="I43" s="121">
        <v>0</v>
      </c>
      <c r="J43" s="122">
        <f t="shared" si="0"/>
        <v>0</v>
      </c>
    </row>
    <row r="44" spans="2:10" ht="19.2" customHeight="1">
      <c r="B44" s="272"/>
      <c r="C44" s="273"/>
      <c r="D44" s="158"/>
      <c r="E44" s="159"/>
      <c r="G44" s="121">
        <v>0</v>
      </c>
      <c r="H44" s="122">
        <f>VLOOKUP(G44,Lists!I14:J42,2,0)</f>
        <v>0</v>
      </c>
      <c r="I44" s="121">
        <v>0</v>
      </c>
      <c r="J44" s="122">
        <f t="shared" si="0"/>
        <v>0</v>
      </c>
    </row>
    <row r="45" spans="2:10" ht="19.2" customHeight="1">
      <c r="B45" s="272"/>
      <c r="C45" s="273"/>
      <c r="D45" s="158"/>
      <c r="E45" s="159"/>
      <c r="G45" s="121">
        <v>0</v>
      </c>
      <c r="H45" s="122">
        <f>VLOOKUP(G45,Lists!I15:J43,2,0)</f>
        <v>0</v>
      </c>
      <c r="I45" s="121">
        <v>0</v>
      </c>
      <c r="J45" s="122">
        <f t="shared" si="0"/>
        <v>0</v>
      </c>
    </row>
    <row r="46" spans="2:10" ht="19.2" customHeight="1">
      <c r="B46" s="272"/>
      <c r="C46" s="273"/>
      <c r="D46" s="158"/>
      <c r="E46" s="159"/>
      <c r="G46" s="121">
        <v>0</v>
      </c>
      <c r="H46" s="122">
        <f>VLOOKUP(G46,Lists!I16:J44,2,0)</f>
        <v>0</v>
      </c>
      <c r="I46" s="121">
        <v>0</v>
      </c>
      <c r="J46" s="122">
        <f t="shared" si="0"/>
        <v>0</v>
      </c>
    </row>
    <row r="47" spans="2:10" ht="19.2" customHeight="1" thickBot="1">
      <c r="B47" s="272"/>
      <c r="C47" s="273"/>
      <c r="D47" s="158"/>
      <c r="E47" s="159"/>
      <c r="G47" s="121">
        <v>0</v>
      </c>
      <c r="H47" s="122">
        <f>VLOOKUP(G47,Lists!I17:J45,2,0)</f>
        <v>0</v>
      </c>
      <c r="I47" s="121">
        <v>0</v>
      </c>
      <c r="J47" s="122">
        <f t="shared" si="0"/>
        <v>0</v>
      </c>
    </row>
    <row r="48" spans="2:10" ht="15" thickBot="1">
      <c r="B48" s="158"/>
      <c r="C48" s="159"/>
      <c r="D48" s="158"/>
      <c r="E48" s="159"/>
      <c r="G48" s="490" t="s">
        <v>3762</v>
      </c>
      <c r="H48" s="491"/>
      <c r="I48" s="492"/>
      <c r="J48" s="162">
        <f>SUM(J33:J41)</f>
        <v>4246.16</v>
      </c>
    </row>
    <row r="49" spans="1:10" ht="15" thickBot="1">
      <c r="B49" s="506" t="s">
        <v>620</v>
      </c>
      <c r="C49" s="507"/>
      <c r="D49" s="507"/>
      <c r="E49" s="508"/>
      <c r="G49" s="495" t="s">
        <v>625</v>
      </c>
      <c r="H49" s="496"/>
      <c r="I49" s="496"/>
      <c r="J49" s="497"/>
    </row>
    <row r="50" spans="1:10" ht="29.4" thickBot="1">
      <c r="B50" s="498" t="s">
        <v>535</v>
      </c>
      <c r="C50" s="499"/>
      <c r="D50" s="498" t="s">
        <v>536</v>
      </c>
      <c r="E50" s="500"/>
      <c r="G50" s="160" t="s">
        <v>624</v>
      </c>
      <c r="H50" s="235" t="s">
        <v>3760</v>
      </c>
      <c r="I50" s="160" t="s">
        <v>353</v>
      </c>
      <c r="J50" s="235" t="s">
        <v>3761</v>
      </c>
    </row>
    <row r="51" spans="1:10" ht="15" thickBot="1">
      <c r="B51" s="117" t="s">
        <v>539</v>
      </c>
      <c r="C51" s="118" t="s">
        <v>537</v>
      </c>
      <c r="D51" s="117" t="s">
        <v>539</v>
      </c>
      <c r="E51" s="118" t="s">
        <v>537</v>
      </c>
      <c r="G51" s="272" t="s">
        <v>3758</v>
      </c>
      <c r="H51" s="122">
        <f>VLOOKUP(G51,Lists!I4:J32,2,0)</f>
        <v>419.15</v>
      </c>
      <c r="I51" s="349">
        <v>1</v>
      </c>
      <c r="J51" s="122">
        <f>H51*I51</f>
        <v>419.15</v>
      </c>
    </row>
    <row r="52" spans="1:10">
      <c r="B52" s="272"/>
      <c r="C52" s="273"/>
      <c r="D52" s="272" t="s">
        <v>3852</v>
      </c>
      <c r="E52" s="273" t="s">
        <v>312</v>
      </c>
      <c r="G52" s="121" t="s">
        <v>641</v>
      </c>
      <c r="H52" s="122">
        <f>VLOOKUP(G52,Lists!I5:J33,2,0)</f>
        <v>1081</v>
      </c>
      <c r="I52" s="121">
        <v>3</v>
      </c>
      <c r="J52" s="122">
        <f t="shared" ref="J52:J58" si="1">H52*I52</f>
        <v>3243</v>
      </c>
    </row>
    <row r="53" spans="1:10">
      <c r="B53" s="272"/>
      <c r="C53" s="274"/>
      <c r="D53" s="272" t="s">
        <v>3852</v>
      </c>
      <c r="E53" s="273" t="s">
        <v>3865</v>
      </c>
      <c r="G53" s="121" t="s">
        <v>650</v>
      </c>
      <c r="H53" s="122">
        <f>VLOOKUP(G53,Lists!I6:J34,2,0)</f>
        <v>586</v>
      </c>
      <c r="I53" s="121">
        <v>3</v>
      </c>
      <c r="J53" s="122">
        <f t="shared" si="1"/>
        <v>1758</v>
      </c>
    </row>
    <row r="54" spans="1:10">
      <c r="B54" s="272"/>
      <c r="C54" s="273"/>
      <c r="D54" s="272"/>
      <c r="E54" s="273"/>
      <c r="G54" s="121">
        <v>0</v>
      </c>
      <c r="H54" s="122">
        <f>VLOOKUP(G54,Lists!I7:J35,2,0)</f>
        <v>0</v>
      </c>
      <c r="I54" s="121">
        <v>0</v>
      </c>
      <c r="J54" s="122">
        <f t="shared" si="1"/>
        <v>0</v>
      </c>
    </row>
    <row r="55" spans="1:10">
      <c r="B55" s="272"/>
      <c r="C55" s="273"/>
      <c r="D55" s="272"/>
      <c r="E55" s="273"/>
      <c r="G55" s="121">
        <v>0</v>
      </c>
      <c r="H55" s="122">
        <f>VLOOKUP(G55,Lists!I8:J36,2,0)</f>
        <v>0</v>
      </c>
      <c r="I55" s="121">
        <v>0</v>
      </c>
      <c r="J55" s="122">
        <f t="shared" si="1"/>
        <v>0</v>
      </c>
    </row>
    <row r="56" spans="1:10">
      <c r="B56" s="272"/>
      <c r="C56" s="273"/>
      <c r="D56" s="272"/>
      <c r="E56" s="273"/>
      <c r="G56" s="121">
        <v>0</v>
      </c>
      <c r="H56" s="122">
        <f>VLOOKUP(G56,Lists!I9:J37,2,0)</f>
        <v>0</v>
      </c>
      <c r="I56" s="121">
        <v>0</v>
      </c>
      <c r="J56" s="122">
        <f t="shared" si="1"/>
        <v>0</v>
      </c>
    </row>
    <row r="57" spans="1:10">
      <c r="B57" s="272"/>
      <c r="C57" s="273"/>
      <c r="D57" s="272"/>
      <c r="E57" s="273"/>
      <c r="G57" s="121">
        <v>0</v>
      </c>
      <c r="H57" s="122">
        <f>VLOOKUP(G57,Lists!I10:J38,2,0)</f>
        <v>0</v>
      </c>
      <c r="I57" s="121">
        <v>0</v>
      </c>
      <c r="J57" s="122">
        <f t="shared" si="1"/>
        <v>0</v>
      </c>
    </row>
    <row r="58" spans="1:10" ht="15" thickBot="1">
      <c r="B58" s="119"/>
      <c r="C58" s="115"/>
      <c r="D58" s="272"/>
      <c r="E58" s="273"/>
      <c r="G58" s="121">
        <v>0</v>
      </c>
      <c r="H58" s="122">
        <f>VLOOKUP(G58,Lists!I11:J39,2,0)</f>
        <v>0</v>
      </c>
      <c r="I58" s="121">
        <v>0</v>
      </c>
      <c r="J58" s="122">
        <f t="shared" si="1"/>
        <v>0</v>
      </c>
    </row>
    <row r="59" spans="1:10" ht="15" customHeight="1" thickBot="1">
      <c r="B59" s="120"/>
      <c r="C59" s="116"/>
      <c r="D59" s="120"/>
      <c r="E59" s="116"/>
      <c r="G59" s="490" t="s">
        <v>3762</v>
      </c>
      <c r="H59" s="491"/>
      <c r="I59" s="492"/>
      <c r="J59" s="162">
        <f>SUM(J51:J58)</f>
        <v>5420.15</v>
      </c>
    </row>
    <row r="60" spans="1:10">
      <c r="B60" s="510" t="s">
        <v>540</v>
      </c>
      <c r="C60" s="510"/>
      <c r="D60" s="510"/>
      <c r="E60" s="510"/>
    </row>
    <row r="61" spans="1:10">
      <c r="B61" s="510"/>
      <c r="C61" s="510"/>
      <c r="D61" s="510"/>
      <c r="E61" s="510"/>
    </row>
    <row r="62" spans="1:10">
      <c r="A62" s="109" t="s">
        <v>544</v>
      </c>
      <c r="B62" s="90" t="s">
        <v>545</v>
      </c>
    </row>
    <row r="63" spans="1:10" ht="15" thickBot="1"/>
    <row r="64" spans="1:10" ht="15" thickBot="1">
      <c r="B64" s="128" t="s">
        <v>353</v>
      </c>
      <c r="C64" s="118" t="s">
        <v>546</v>
      </c>
    </row>
    <row r="65" spans="1:7">
      <c r="B65" s="125">
        <v>3</v>
      </c>
      <c r="C65" s="126">
        <v>2000</v>
      </c>
    </row>
    <row r="66" spans="1:7">
      <c r="B66" s="130"/>
      <c r="C66" s="124"/>
    </row>
    <row r="67" spans="1:7">
      <c r="B67" s="123"/>
      <c r="C67" s="124"/>
    </row>
    <row r="68" spans="1:7" ht="15" thickBot="1">
      <c r="B68" s="129"/>
      <c r="C68" s="127"/>
    </row>
    <row r="70" spans="1:7">
      <c r="A70" s="109" t="s">
        <v>547</v>
      </c>
      <c r="B70" s="90" t="s">
        <v>548</v>
      </c>
    </row>
    <row r="71" spans="1:7">
      <c r="A71" s="109"/>
    </row>
    <row r="72" spans="1:7" ht="15" thickBot="1">
      <c r="B72" s="90" t="s">
        <v>549</v>
      </c>
    </row>
    <row r="73" spans="1:7" ht="40.200000000000003" customHeight="1" thickBot="1">
      <c r="B73" s="479" t="s">
        <v>553</v>
      </c>
      <c r="C73" s="480"/>
      <c r="D73" s="484" t="s">
        <v>3821</v>
      </c>
      <c r="E73" s="485"/>
      <c r="F73" s="485"/>
      <c r="G73" s="486"/>
    </row>
    <row r="74" spans="1:7" ht="44.4" customHeight="1" thickBot="1">
      <c r="B74" s="479" t="s">
        <v>488</v>
      </c>
      <c r="C74" s="480"/>
      <c r="D74" s="487" t="s">
        <v>3822</v>
      </c>
      <c r="E74" s="488"/>
      <c r="F74" s="488"/>
      <c r="G74" s="489"/>
    </row>
    <row r="75" spans="1:7" ht="27" customHeight="1">
      <c r="B75" s="90"/>
      <c r="C75" s="509" t="s">
        <v>550</v>
      </c>
      <c r="D75" s="510"/>
      <c r="E75" s="510"/>
      <c r="F75" s="510"/>
    </row>
    <row r="77" spans="1:7" ht="15" thickBot="1">
      <c r="B77" s="90" t="s">
        <v>485</v>
      </c>
    </row>
    <row r="78" spans="1:7" ht="39.6" customHeight="1" thickBot="1">
      <c r="B78" s="479" t="s">
        <v>553</v>
      </c>
      <c r="C78" s="511"/>
      <c r="D78" s="470" t="s">
        <v>3766</v>
      </c>
      <c r="E78" s="471"/>
      <c r="F78" s="471"/>
      <c r="G78" s="472"/>
    </row>
    <row r="79" spans="1:7" ht="57.6" customHeight="1" thickBot="1">
      <c r="B79" s="479" t="s">
        <v>552</v>
      </c>
      <c r="C79" s="480"/>
      <c r="D79" s="470"/>
      <c r="E79" s="471"/>
      <c r="F79" s="471"/>
      <c r="G79" s="472"/>
    </row>
    <row r="80" spans="1:7" ht="41.4" customHeight="1" thickBot="1">
      <c r="B80" s="479" t="s">
        <v>489</v>
      </c>
      <c r="C80" s="480"/>
      <c r="D80" s="470"/>
      <c r="E80" s="471"/>
      <c r="F80" s="471"/>
      <c r="G80" s="472"/>
    </row>
    <row r="81" spans="2:7" ht="28.2" customHeight="1">
      <c r="C81" s="509" t="s">
        <v>551</v>
      </c>
      <c r="D81" s="510"/>
      <c r="E81" s="510"/>
      <c r="F81" s="510"/>
    </row>
    <row r="82" spans="2:7" ht="16.95" customHeight="1">
      <c r="C82" s="132"/>
      <c r="D82" s="132"/>
      <c r="E82" s="132"/>
      <c r="F82" s="132"/>
    </row>
    <row r="83" spans="2:7" ht="28.2" customHeight="1" thickBot="1">
      <c r="B83" s="90" t="s">
        <v>554</v>
      </c>
      <c r="C83" s="132"/>
      <c r="D83" s="132"/>
      <c r="E83" s="132"/>
      <c r="F83" s="132"/>
    </row>
    <row r="84" spans="2:7" ht="28.2" customHeight="1" thickBot="1">
      <c r="B84" s="479" t="s">
        <v>555</v>
      </c>
      <c r="C84" s="511"/>
      <c r="D84" s="470" t="s">
        <v>3768</v>
      </c>
      <c r="E84" s="471"/>
      <c r="F84" s="471"/>
      <c r="G84" s="472"/>
    </row>
    <row r="85" spans="2:7" ht="32.4" customHeight="1" thickBot="1">
      <c r="B85" s="479" t="s">
        <v>556</v>
      </c>
      <c r="C85" s="511"/>
      <c r="D85" s="470"/>
      <c r="E85" s="471"/>
      <c r="F85" s="471"/>
      <c r="G85" s="472"/>
    </row>
    <row r="86" spans="2:7" ht="30" customHeight="1" thickBot="1">
      <c r="B86" s="479" t="s">
        <v>557</v>
      </c>
      <c r="C86" s="511"/>
      <c r="D86" s="470"/>
      <c r="E86" s="471"/>
      <c r="F86" s="471"/>
      <c r="G86" s="472"/>
    </row>
    <row r="87" spans="2:7" ht="22.95" customHeight="1">
      <c r="C87" s="509" t="s">
        <v>558</v>
      </c>
      <c r="D87" s="510"/>
      <c r="E87" s="510"/>
      <c r="F87" s="510"/>
    </row>
  </sheetData>
  <sheetProtection algorithmName="SHA-512" hashValue="6GoxkstR/YJKRDdDwSCGx7g4al54k5/vvIk9RtbGXe3k6/nIkgncisA+01KTwKED9e/ugp4Zb0mAl6YvswwzOA==" saltValue="vunLZbyUHfZkqcDUvI0pWw==" spinCount="100000" sheet="1" formatCells="0" formatColumns="0" formatRows="0" insertColumns="0" insertRows="0"/>
  <protectedRanges>
    <protectedRange sqref="G51:G58" name="Тип RRU нові"/>
    <protectedRange sqref="G33:G47" name="Тип RRU icy"/>
    <protectedRange sqref="B65:C68" name="Ректіфаєр"/>
    <protectedRange sqref="I33:I47" name="Кількість радіомодулів"/>
    <protectedRange sqref="B31:E59" name="Автомати"/>
    <protectedRange sqref="B4:G5" name="BBU"/>
    <protectedRange sqref="C8:C11 E8:E11 H8:H11 J8:J11" name="Плати"/>
    <protectedRange sqref="D13:G14" name="Плати2"/>
    <protectedRange sqref="D27" name="Живлення"/>
    <protectedRange sqref="I51:I58" name="Кількість нових радіомодулів"/>
    <protectedRange sqref="B72:G87" name="Інфраструктура"/>
  </protectedRanges>
  <mergeCells count="47">
    <mergeCell ref="C87:F87"/>
    <mergeCell ref="E6:H6"/>
    <mergeCell ref="B61:E61"/>
    <mergeCell ref="B60:E60"/>
    <mergeCell ref="B84:C84"/>
    <mergeCell ref="B85:C85"/>
    <mergeCell ref="B86:C86"/>
    <mergeCell ref="C75:F75"/>
    <mergeCell ref="C81:F81"/>
    <mergeCell ref="B80:C80"/>
    <mergeCell ref="B23:G23"/>
    <mergeCell ref="B24:G24"/>
    <mergeCell ref="B79:C79"/>
    <mergeCell ref="B78:C78"/>
    <mergeCell ref="B27:C27"/>
    <mergeCell ref="B73:C73"/>
    <mergeCell ref="B50:C50"/>
    <mergeCell ref="D50:E50"/>
    <mergeCell ref="B31:E31"/>
    <mergeCell ref="B32:C32"/>
    <mergeCell ref="D32:E32"/>
    <mergeCell ref="B49:E49"/>
    <mergeCell ref="D27:G27"/>
    <mergeCell ref="D73:G73"/>
    <mergeCell ref="D74:G74"/>
    <mergeCell ref="D78:G78"/>
    <mergeCell ref="G59:I59"/>
    <mergeCell ref="G29:H29"/>
    <mergeCell ref="G31:J31"/>
    <mergeCell ref="G48:I48"/>
    <mergeCell ref="G49:J49"/>
    <mergeCell ref="D84:G84"/>
    <mergeCell ref="D85:G85"/>
    <mergeCell ref="D86:G86"/>
    <mergeCell ref="D13:G13"/>
    <mergeCell ref="D14:G14"/>
    <mergeCell ref="D79:G79"/>
    <mergeCell ref="D80:G80"/>
    <mergeCell ref="B18:G18"/>
    <mergeCell ref="B19:G19"/>
    <mergeCell ref="B20:G20"/>
    <mergeCell ref="B21:G21"/>
    <mergeCell ref="B22:G22"/>
    <mergeCell ref="B13:C13"/>
    <mergeCell ref="B14:C14"/>
    <mergeCell ref="B17:G17"/>
    <mergeCell ref="B74:C74"/>
  </mergeCells>
  <phoneticPr fontId="43" type="noConversion"/>
  <conditionalFormatting sqref="J29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paperSize="9" scale="42" orientation="portrait" r:id="rId1"/>
  <rowBreaks count="1" manualBreakCount="1">
    <brk id="88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5</xdr:col>
                    <xdr:colOff>7620</xdr:colOff>
                    <xdr:row>2</xdr:row>
                    <xdr:rowOff>182880</xdr:rowOff>
                  </from>
                  <to>
                    <xdr:col>6</xdr:col>
                    <xdr:colOff>0</xdr:colOff>
                    <xdr:row>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5" name="Check Box 12">
              <controlPr defaultSize="0" autoFill="0" autoLine="0" autoPict="0">
                <anchor moveWithCells="1">
                  <from>
                    <xdr:col>5</xdr:col>
                    <xdr:colOff>601980</xdr:colOff>
                    <xdr:row>2</xdr:row>
                    <xdr:rowOff>175260</xdr:rowOff>
                  </from>
                  <to>
                    <xdr:col>6</xdr:col>
                    <xdr:colOff>609600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6" name="Check Box 16">
              <controlPr defaultSize="0" autoFill="0" autoLine="0" autoPict="0">
                <anchor moveWithCells="1">
                  <from>
                    <xdr:col>3</xdr:col>
                    <xdr:colOff>236220</xdr:colOff>
                    <xdr:row>78</xdr:row>
                    <xdr:rowOff>251460</xdr:rowOff>
                  </from>
                  <to>
                    <xdr:col>4</xdr:col>
                    <xdr:colOff>30480</xdr:colOff>
                    <xdr:row>78</xdr:row>
                    <xdr:rowOff>449580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7" name="Check Box 17">
              <controlPr defaultSize="0" autoFill="0" autoLine="0" autoPict="0">
                <anchor moveWithCells="1">
                  <from>
                    <xdr:col>4</xdr:col>
                    <xdr:colOff>830580</xdr:colOff>
                    <xdr:row>78</xdr:row>
                    <xdr:rowOff>266700</xdr:rowOff>
                  </from>
                  <to>
                    <xdr:col>4</xdr:col>
                    <xdr:colOff>1447800</xdr:colOff>
                    <xdr:row>78</xdr:row>
                    <xdr:rowOff>480060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8" name="Check Box 20">
              <controlPr defaultSize="0" autoFill="0" autoLine="0" autoPict="0">
                <anchor moveWithCells="1">
                  <from>
                    <xdr:col>3</xdr:col>
                    <xdr:colOff>236220</xdr:colOff>
                    <xdr:row>79</xdr:row>
                    <xdr:rowOff>152400</xdr:rowOff>
                  </from>
                  <to>
                    <xdr:col>4</xdr:col>
                    <xdr:colOff>30480</xdr:colOff>
                    <xdr:row>79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9" name="Check Box 21">
              <controlPr defaultSize="0" autoFill="0" autoLine="0" autoPict="0">
                <anchor moveWithCells="1">
                  <from>
                    <xdr:col>4</xdr:col>
                    <xdr:colOff>830580</xdr:colOff>
                    <xdr:row>79</xdr:row>
                    <xdr:rowOff>152400</xdr:rowOff>
                  </from>
                  <to>
                    <xdr:col>4</xdr:col>
                    <xdr:colOff>1447800</xdr:colOff>
                    <xdr:row>79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0" name="Check Box 25">
              <controlPr defaultSize="0" autoFill="0" autoLine="0" autoPict="0">
                <anchor moveWithCells="1">
                  <from>
                    <xdr:col>4</xdr:col>
                    <xdr:colOff>1737360</xdr:colOff>
                    <xdr:row>4</xdr:row>
                    <xdr:rowOff>38100</xdr:rowOff>
                  </from>
                  <to>
                    <xdr:col>5</xdr:col>
                    <xdr:colOff>601980</xdr:colOff>
                    <xdr:row>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11" name="Check Box 26">
              <controlPr defaultSize="0" autoFill="0" autoLine="0" autoPict="0">
                <anchor moveWithCells="1">
                  <from>
                    <xdr:col>6</xdr:col>
                    <xdr:colOff>30480</xdr:colOff>
                    <xdr:row>4</xdr:row>
                    <xdr:rowOff>30480</xdr:rowOff>
                  </from>
                  <to>
                    <xdr:col>6</xdr:col>
                    <xdr:colOff>647700</xdr:colOff>
                    <xdr:row>4</xdr:row>
                    <xdr:rowOff>236220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400-000000000000}">
          <x14:formula1>
            <xm:f>Lists!$A$2:$A$4</xm:f>
          </x14:formula1>
          <xm:sqref>C4:C5</xm:sqref>
        </x14:dataValidation>
        <x14:dataValidation type="list" allowBlank="1" showInputMessage="1" showErrorMessage="1" xr:uid="{00000000-0002-0000-0400-000001000000}">
          <x14:formula1>
            <xm:f>Lists!$C$2:$C$9</xm:f>
          </x14:formula1>
          <xm:sqref>H8:H10 J8:J9</xm:sqref>
        </x14:dataValidation>
        <x14:dataValidation type="list" allowBlank="1" showInputMessage="1" showErrorMessage="1" xr:uid="{00000000-0002-0000-0400-000002000000}">
          <x14:formula1>
            <xm:f>Lists!$E$2:$E$13</xm:f>
          </x14:formula1>
          <xm:sqref>C8:C10 E8:E9</xm:sqref>
        </x14:dataValidation>
        <x14:dataValidation type="list" allowBlank="1" showInputMessage="1" showErrorMessage="1" xr:uid="{00000000-0002-0000-0400-000003000000}">
          <x14:formula1>
            <xm:f>Lists!$D$2:$D$6</xm:f>
          </x14:formula1>
          <xm:sqref>J11 E11</xm:sqref>
        </x14:dataValidation>
        <x14:dataValidation type="list" allowBlank="1" showInputMessage="1" showErrorMessage="1" xr:uid="{00000000-0002-0000-0400-000004000000}">
          <x14:formula1>
            <xm:f>Lists!$D$13:$D$28</xm:f>
          </x14:formula1>
          <xm:sqref>C11 E10</xm:sqref>
        </x14:dataValidation>
        <x14:dataValidation type="list" allowBlank="1" showInputMessage="1" showErrorMessage="1" xr:uid="{00000000-0002-0000-0400-000005000000}">
          <x14:formula1>
            <xm:f>Lists!$C$13:$C$24</xm:f>
          </x14:formula1>
          <xm:sqref>H11 J10</xm:sqref>
        </x14:dataValidation>
        <x14:dataValidation type="list" allowBlank="1" showInputMessage="1" showErrorMessage="1" xr:uid="{00000000-0002-0000-0400-000006000000}">
          <x14:formula1>
            <xm:f>Lists!$I$7:$I$35</xm:f>
          </x14:formula1>
          <xm:sqref>G33:G47 G51:G58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2"/>
  <sheetViews>
    <sheetView workbookViewId="0">
      <selection activeCell="H26" sqref="H26"/>
    </sheetView>
    <sheetView workbookViewId="1"/>
  </sheetViews>
  <sheetFormatPr defaultRowHeight="14.4"/>
  <cols>
    <col min="3" max="3" width="13.6640625" bestFit="1" customWidth="1"/>
    <col min="6" max="6" width="12.88671875" bestFit="1" customWidth="1"/>
    <col min="7" max="7" width="23.6640625" bestFit="1" customWidth="1"/>
    <col min="8" max="8" width="41.5546875" bestFit="1" customWidth="1"/>
  </cols>
  <sheetData>
    <row r="1" spans="1:9">
      <c r="A1" s="234" t="s">
        <v>701</v>
      </c>
      <c r="B1" s="233" t="s">
        <v>700</v>
      </c>
      <c r="C1" s="233" t="s">
        <v>699</v>
      </c>
      <c r="D1" s="233" t="s">
        <v>698</v>
      </c>
      <c r="E1" s="233" t="s">
        <v>697</v>
      </c>
      <c r="F1" s="233" t="s">
        <v>696</v>
      </c>
      <c r="G1" s="233" t="s">
        <v>695</v>
      </c>
      <c r="H1" s="233" t="s">
        <v>694</v>
      </c>
      <c r="I1" s="233" t="s">
        <v>693</v>
      </c>
    </row>
    <row r="2" spans="1:9" ht="15" thickBot="1">
      <c r="A2" s="231" t="s">
        <v>663</v>
      </c>
      <c r="B2" s="230" t="s">
        <v>690</v>
      </c>
      <c r="C2" s="229">
        <v>31235981</v>
      </c>
      <c r="D2" s="230" t="s">
        <v>661</v>
      </c>
      <c r="E2" s="230" t="s">
        <v>660</v>
      </c>
      <c r="F2" s="230" t="s">
        <v>659</v>
      </c>
      <c r="G2" s="230" t="s">
        <v>692</v>
      </c>
      <c r="H2" s="230" t="s">
        <v>691</v>
      </c>
      <c r="I2" s="229">
        <v>1</v>
      </c>
    </row>
    <row r="3" spans="1:9" ht="15" thickBot="1">
      <c r="A3" s="231" t="s">
        <v>663</v>
      </c>
      <c r="B3" s="230" t="s">
        <v>690</v>
      </c>
      <c r="C3" s="229">
        <v>31235981</v>
      </c>
      <c r="D3" s="230" t="s">
        <v>661</v>
      </c>
      <c r="E3" s="230" t="s">
        <v>660</v>
      </c>
      <c r="F3" s="230" t="s">
        <v>659</v>
      </c>
      <c r="G3" s="232" t="s">
        <v>689</v>
      </c>
      <c r="H3" s="232" t="s">
        <v>689</v>
      </c>
      <c r="I3" s="229">
        <v>1</v>
      </c>
    </row>
    <row r="4" spans="1:9" ht="15" thickBot="1">
      <c r="A4" s="231" t="s">
        <v>663</v>
      </c>
      <c r="B4" s="230" t="s">
        <v>687</v>
      </c>
      <c r="C4" s="229">
        <v>31235981</v>
      </c>
      <c r="D4" s="230" t="s">
        <v>661</v>
      </c>
      <c r="E4" s="230" t="s">
        <v>660</v>
      </c>
      <c r="F4" s="230" t="s">
        <v>659</v>
      </c>
      <c r="G4" s="230" t="s">
        <v>679</v>
      </c>
      <c r="H4" s="230" t="s">
        <v>678</v>
      </c>
      <c r="I4" s="229">
        <v>-1</v>
      </c>
    </row>
    <row r="5" spans="1:9" ht="15" thickBot="1">
      <c r="A5" s="231" t="s">
        <v>663</v>
      </c>
      <c r="B5" s="230" t="s">
        <v>688</v>
      </c>
      <c r="C5" s="229">
        <v>31235981</v>
      </c>
      <c r="D5" s="230" t="s">
        <v>661</v>
      </c>
      <c r="E5" s="230" t="s">
        <v>660</v>
      </c>
      <c r="F5" s="230" t="s">
        <v>659</v>
      </c>
      <c r="G5" s="230" t="s">
        <v>677</v>
      </c>
      <c r="H5" s="230" t="s">
        <v>676</v>
      </c>
      <c r="I5" s="229">
        <v>-1</v>
      </c>
    </row>
    <row r="6" spans="1:9" ht="15" thickBot="1">
      <c r="A6" s="231" t="s">
        <v>663</v>
      </c>
      <c r="B6" s="230" t="s">
        <v>687</v>
      </c>
      <c r="C6" s="229">
        <v>31235981</v>
      </c>
      <c r="D6" s="230" t="s">
        <v>661</v>
      </c>
      <c r="E6" s="230" t="s">
        <v>660</v>
      </c>
      <c r="F6" s="230" t="s">
        <v>659</v>
      </c>
      <c r="G6" s="230" t="s">
        <v>671</v>
      </c>
      <c r="H6" s="230" t="s">
        <v>670</v>
      </c>
      <c r="I6" s="229">
        <v>-1</v>
      </c>
    </row>
    <row r="7" spans="1:9" ht="15" thickBot="1">
      <c r="A7" s="231" t="s">
        <v>663</v>
      </c>
      <c r="B7" s="230" t="s">
        <v>687</v>
      </c>
      <c r="C7" s="229">
        <v>31235981</v>
      </c>
      <c r="D7" s="230" t="s">
        <v>661</v>
      </c>
      <c r="E7" s="230" t="s">
        <v>660</v>
      </c>
      <c r="F7" s="230" t="s">
        <v>659</v>
      </c>
      <c r="G7" s="230" t="s">
        <v>669</v>
      </c>
      <c r="H7" s="230" t="s">
        <v>668</v>
      </c>
      <c r="I7" s="229">
        <v>1</v>
      </c>
    </row>
    <row r="8" spans="1:9" ht="15" thickBot="1">
      <c r="A8" s="231" t="s">
        <v>663</v>
      </c>
      <c r="B8" s="230" t="s">
        <v>686</v>
      </c>
      <c r="C8" s="229">
        <v>31235981</v>
      </c>
      <c r="D8" s="230" t="s">
        <v>661</v>
      </c>
      <c r="E8" s="230" t="s">
        <v>660</v>
      </c>
      <c r="F8" s="230" t="s">
        <v>659</v>
      </c>
      <c r="G8" s="230" t="s">
        <v>681</v>
      </c>
      <c r="H8" s="230" t="s">
        <v>680</v>
      </c>
      <c r="I8" s="229">
        <v>-1</v>
      </c>
    </row>
    <row r="9" spans="1:9" ht="15" thickBot="1">
      <c r="A9" s="231" t="s">
        <v>663</v>
      </c>
      <c r="B9" s="230" t="s">
        <v>682</v>
      </c>
      <c r="C9" s="229">
        <v>31235981</v>
      </c>
      <c r="D9" s="230" t="s">
        <v>661</v>
      </c>
      <c r="E9" s="230" t="s">
        <v>660</v>
      </c>
      <c r="F9" s="230" t="s">
        <v>659</v>
      </c>
      <c r="G9" s="230" t="s">
        <v>679</v>
      </c>
      <c r="H9" s="230" t="s">
        <v>678</v>
      </c>
      <c r="I9" s="229">
        <v>-1</v>
      </c>
    </row>
    <row r="10" spans="1:9" ht="15" thickBot="1">
      <c r="A10" s="231" t="s">
        <v>663</v>
      </c>
      <c r="B10" s="230" t="s">
        <v>685</v>
      </c>
      <c r="C10" s="229">
        <v>31235981</v>
      </c>
      <c r="D10" s="230" t="s">
        <v>661</v>
      </c>
      <c r="E10" s="230" t="s">
        <v>660</v>
      </c>
      <c r="F10" s="230" t="s">
        <v>659</v>
      </c>
      <c r="G10" s="230" t="s">
        <v>677</v>
      </c>
      <c r="H10" s="230" t="s">
        <v>676</v>
      </c>
      <c r="I10" s="229">
        <v>-1</v>
      </c>
    </row>
    <row r="11" spans="1:9" ht="15" thickBot="1">
      <c r="A11" s="231" t="s">
        <v>663</v>
      </c>
      <c r="B11" s="230" t="s">
        <v>685</v>
      </c>
      <c r="C11" s="229">
        <v>31235981</v>
      </c>
      <c r="D11" s="230" t="s">
        <v>661</v>
      </c>
      <c r="E11" s="230" t="s">
        <v>660</v>
      </c>
      <c r="F11" s="230" t="s">
        <v>659</v>
      </c>
      <c r="G11" s="230" t="s">
        <v>671</v>
      </c>
      <c r="H11" s="230" t="s">
        <v>670</v>
      </c>
      <c r="I11" s="229">
        <v>-1</v>
      </c>
    </row>
    <row r="12" spans="1:9" ht="15" thickBot="1">
      <c r="A12" s="231" t="s">
        <v>663</v>
      </c>
      <c r="B12" s="230" t="s">
        <v>682</v>
      </c>
      <c r="C12" s="229">
        <v>31235981</v>
      </c>
      <c r="D12" s="230" t="s">
        <v>661</v>
      </c>
      <c r="E12" s="230" t="s">
        <v>660</v>
      </c>
      <c r="F12" s="230" t="s">
        <v>659</v>
      </c>
      <c r="G12" s="230" t="s">
        <v>684</v>
      </c>
      <c r="H12" s="230" t="s">
        <v>683</v>
      </c>
      <c r="I12" s="229">
        <v>-1</v>
      </c>
    </row>
    <row r="13" spans="1:9" ht="15" thickBot="1">
      <c r="A13" s="231" t="s">
        <v>663</v>
      </c>
      <c r="B13" s="230" t="s">
        <v>682</v>
      </c>
      <c r="C13" s="229">
        <v>31235981</v>
      </c>
      <c r="D13" s="230" t="s">
        <v>661</v>
      </c>
      <c r="E13" s="230" t="s">
        <v>660</v>
      </c>
      <c r="F13" s="230" t="s">
        <v>659</v>
      </c>
      <c r="G13" s="230" t="s">
        <v>669</v>
      </c>
      <c r="H13" s="230" t="s">
        <v>668</v>
      </c>
      <c r="I13" s="229">
        <v>1</v>
      </c>
    </row>
    <row r="14" spans="1:9" ht="15" thickBot="1">
      <c r="A14" s="231" t="s">
        <v>663</v>
      </c>
      <c r="B14" s="230" t="s">
        <v>675</v>
      </c>
      <c r="C14" s="229">
        <v>31235981</v>
      </c>
      <c r="D14" s="230" t="s">
        <v>661</v>
      </c>
      <c r="E14" s="230" t="s">
        <v>660</v>
      </c>
      <c r="F14" s="230" t="s">
        <v>659</v>
      </c>
      <c r="G14" s="230" t="s">
        <v>681</v>
      </c>
      <c r="H14" s="230" t="s">
        <v>680</v>
      </c>
      <c r="I14" s="229">
        <v>-1</v>
      </c>
    </row>
    <row r="15" spans="1:9" ht="15" thickBot="1">
      <c r="A15" s="231" t="s">
        <v>663</v>
      </c>
      <c r="B15" s="230" t="s">
        <v>662</v>
      </c>
      <c r="C15" s="229">
        <v>31235981</v>
      </c>
      <c r="D15" s="230" t="s">
        <v>661</v>
      </c>
      <c r="E15" s="230" t="s">
        <v>660</v>
      </c>
      <c r="F15" s="230" t="s">
        <v>659</v>
      </c>
      <c r="G15" s="230" t="s">
        <v>679</v>
      </c>
      <c r="H15" s="230" t="s">
        <v>678</v>
      </c>
      <c r="I15" s="229">
        <v>-1</v>
      </c>
    </row>
    <row r="16" spans="1:9" ht="15" thickBot="1">
      <c r="A16" s="231" t="s">
        <v>663</v>
      </c>
      <c r="B16" s="230" t="s">
        <v>672</v>
      </c>
      <c r="C16" s="229">
        <v>31235981</v>
      </c>
      <c r="D16" s="230" t="s">
        <v>661</v>
      </c>
      <c r="E16" s="230" t="s">
        <v>660</v>
      </c>
      <c r="F16" s="230" t="s">
        <v>659</v>
      </c>
      <c r="G16" s="230" t="s">
        <v>677</v>
      </c>
      <c r="H16" s="230" t="s">
        <v>676</v>
      </c>
      <c r="I16" s="229">
        <v>-1</v>
      </c>
    </row>
    <row r="17" spans="1:9" ht="15" thickBot="1">
      <c r="A17" s="231" t="s">
        <v>663</v>
      </c>
      <c r="B17" s="230" t="s">
        <v>675</v>
      </c>
      <c r="C17" s="229">
        <v>31235981</v>
      </c>
      <c r="D17" s="230" t="s">
        <v>661</v>
      </c>
      <c r="E17" s="230" t="s">
        <v>660</v>
      </c>
      <c r="F17" s="230" t="s">
        <v>659</v>
      </c>
      <c r="G17" s="230" t="s">
        <v>674</v>
      </c>
      <c r="H17" s="230" t="s">
        <v>673</v>
      </c>
      <c r="I17" s="229">
        <v>-1</v>
      </c>
    </row>
    <row r="18" spans="1:9" ht="15" thickBot="1">
      <c r="A18" s="231" t="s">
        <v>663</v>
      </c>
      <c r="B18" s="230" t="s">
        <v>672</v>
      </c>
      <c r="C18" s="229">
        <v>31235981</v>
      </c>
      <c r="D18" s="230" t="s">
        <v>661</v>
      </c>
      <c r="E18" s="230" t="s">
        <v>660</v>
      </c>
      <c r="F18" s="230" t="s">
        <v>659</v>
      </c>
      <c r="G18" s="230" t="s">
        <v>671</v>
      </c>
      <c r="H18" s="230" t="s">
        <v>670</v>
      </c>
      <c r="I18" s="229">
        <v>-1</v>
      </c>
    </row>
    <row r="19" spans="1:9" ht="15" thickBot="1">
      <c r="A19" s="231" t="s">
        <v>663</v>
      </c>
      <c r="B19" s="230" t="s">
        <v>662</v>
      </c>
      <c r="C19" s="229">
        <v>31235981</v>
      </c>
      <c r="D19" s="230" t="s">
        <v>661</v>
      </c>
      <c r="E19" s="230" t="s">
        <v>660</v>
      </c>
      <c r="F19" s="230" t="s">
        <v>659</v>
      </c>
      <c r="G19" s="230" t="s">
        <v>669</v>
      </c>
      <c r="H19" s="230" t="s">
        <v>668</v>
      </c>
      <c r="I19" s="229">
        <v>1</v>
      </c>
    </row>
    <row r="20" spans="1:9" ht="15" thickBot="1">
      <c r="A20" s="231" t="s">
        <v>663</v>
      </c>
      <c r="B20" s="230" t="s">
        <v>662</v>
      </c>
      <c r="C20" s="229">
        <v>31235981</v>
      </c>
      <c r="D20" s="230" t="s">
        <v>661</v>
      </c>
      <c r="E20" s="230" t="s">
        <v>660</v>
      </c>
      <c r="F20" s="230" t="s">
        <v>659</v>
      </c>
      <c r="G20" s="230" t="s">
        <v>667</v>
      </c>
      <c r="H20" s="230" t="s">
        <v>666</v>
      </c>
      <c r="I20" s="229">
        <v>-1</v>
      </c>
    </row>
    <row r="21" spans="1:9" ht="15" thickBot="1">
      <c r="A21" s="231" t="s">
        <v>663</v>
      </c>
      <c r="B21" s="230" t="s">
        <v>662</v>
      </c>
      <c r="C21" s="229">
        <v>31235981</v>
      </c>
      <c r="D21" s="230" t="s">
        <v>661</v>
      </c>
      <c r="E21" s="230" t="s">
        <v>660</v>
      </c>
      <c r="F21" s="230" t="s">
        <v>659</v>
      </c>
      <c r="G21" s="230" t="s">
        <v>665</v>
      </c>
      <c r="H21" s="230" t="s">
        <v>664</v>
      </c>
      <c r="I21" s="229">
        <v>-1</v>
      </c>
    </row>
    <row r="22" spans="1:9" ht="15" thickBot="1">
      <c r="A22" s="231" t="s">
        <v>663</v>
      </c>
      <c r="B22" s="230" t="s">
        <v>662</v>
      </c>
      <c r="C22" s="229">
        <v>31235981</v>
      </c>
      <c r="D22" s="230" t="s">
        <v>661</v>
      </c>
      <c r="E22" s="230" t="s">
        <v>660</v>
      </c>
      <c r="F22" s="230" t="s">
        <v>659</v>
      </c>
      <c r="G22" s="230" t="s">
        <v>658</v>
      </c>
      <c r="H22" s="230" t="s">
        <v>657</v>
      </c>
      <c r="I22" s="229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5"/>
  <sheetViews>
    <sheetView tabSelected="1" view="pageBreakPreview" topLeftCell="A19" zoomScale="115" zoomScaleNormal="100" zoomScaleSheetLayoutView="115" workbookViewId="0">
      <selection activeCell="E36" sqref="E36"/>
    </sheetView>
    <sheetView workbookViewId="1">
      <selection sqref="A1:F1"/>
    </sheetView>
  </sheetViews>
  <sheetFormatPr defaultRowHeight="14.4"/>
  <cols>
    <col min="2" max="2" width="22.33203125" customWidth="1"/>
    <col min="3" max="3" width="35.109375" customWidth="1"/>
    <col min="4" max="4" width="13.6640625" customWidth="1"/>
    <col min="6" max="6" width="28.33203125" customWidth="1"/>
  </cols>
  <sheetData>
    <row r="1" spans="1:6" ht="15" thickBot="1">
      <c r="A1" s="504" t="s">
        <v>352</v>
      </c>
      <c r="B1" s="523"/>
      <c r="C1" s="523"/>
      <c r="D1" s="523"/>
      <c r="E1" s="523"/>
      <c r="F1" s="505"/>
    </row>
    <row r="2" spans="1:6" ht="47.4" customHeight="1">
      <c r="A2" s="275"/>
      <c r="B2" s="276" t="s">
        <v>559</v>
      </c>
      <c r="C2" s="277" t="s">
        <v>487</v>
      </c>
      <c r="D2" s="276" t="s">
        <v>560</v>
      </c>
      <c r="E2" s="278" t="s">
        <v>353</v>
      </c>
      <c r="F2" s="278" t="s">
        <v>561</v>
      </c>
    </row>
    <row r="3" spans="1:6">
      <c r="A3" s="279">
        <v>1</v>
      </c>
      <c r="B3" t="s">
        <v>3776</v>
      </c>
      <c r="C3" t="s">
        <v>3772</v>
      </c>
      <c r="D3" s="342" t="s">
        <v>3823</v>
      </c>
      <c r="E3">
        <v>1</v>
      </c>
      <c r="F3" s="343" t="s">
        <v>3824</v>
      </c>
    </row>
    <row r="4" spans="1:6">
      <c r="A4" s="279">
        <v>2</v>
      </c>
      <c r="B4" t="s">
        <v>3776</v>
      </c>
      <c r="C4" t="s">
        <v>3772</v>
      </c>
      <c r="D4" s="342" t="s">
        <v>3823</v>
      </c>
      <c r="E4">
        <v>1</v>
      </c>
      <c r="F4" s="343" t="s">
        <v>3824</v>
      </c>
    </row>
    <row r="5" spans="1:6">
      <c r="A5" s="279">
        <v>3</v>
      </c>
      <c r="B5" t="s">
        <v>3776</v>
      </c>
      <c r="C5" t="s">
        <v>3772</v>
      </c>
      <c r="D5" s="342" t="s">
        <v>3823</v>
      </c>
      <c r="E5">
        <v>1</v>
      </c>
      <c r="F5" s="343" t="s">
        <v>3824</v>
      </c>
    </row>
    <row r="6" spans="1:6">
      <c r="A6" s="279">
        <v>4</v>
      </c>
      <c r="B6" t="s">
        <v>3776</v>
      </c>
      <c r="C6" t="s">
        <v>3772</v>
      </c>
      <c r="D6" s="342" t="s">
        <v>3823</v>
      </c>
      <c r="E6">
        <v>1</v>
      </c>
      <c r="F6" s="343" t="s">
        <v>3824</v>
      </c>
    </row>
    <row r="7" spans="1:6">
      <c r="A7" s="279">
        <v>5</v>
      </c>
      <c r="B7" t="s">
        <v>665</v>
      </c>
      <c r="C7" t="s">
        <v>664</v>
      </c>
      <c r="D7" s="342" t="s">
        <v>3823</v>
      </c>
      <c r="E7">
        <v>1</v>
      </c>
      <c r="F7" s="344"/>
    </row>
    <row r="8" spans="1:6">
      <c r="A8" s="279">
        <v>6</v>
      </c>
      <c r="B8" t="s">
        <v>3825</v>
      </c>
      <c r="C8" t="s">
        <v>3826</v>
      </c>
      <c r="D8" s="342" t="s">
        <v>3823</v>
      </c>
      <c r="E8">
        <v>2</v>
      </c>
      <c r="F8" s="344"/>
    </row>
    <row r="9" spans="1:6">
      <c r="A9" s="279">
        <v>7</v>
      </c>
      <c r="B9" t="s">
        <v>3827</v>
      </c>
      <c r="C9" t="s">
        <v>3828</v>
      </c>
      <c r="D9" s="342" t="s">
        <v>3823</v>
      </c>
      <c r="E9">
        <v>2</v>
      </c>
      <c r="F9" s="344"/>
    </row>
    <row r="10" spans="1:6">
      <c r="A10" s="279">
        <v>8</v>
      </c>
      <c r="B10" t="s">
        <v>3829</v>
      </c>
      <c r="C10" t="s">
        <v>3830</v>
      </c>
      <c r="D10" s="342" t="s">
        <v>3823</v>
      </c>
      <c r="E10">
        <v>1</v>
      </c>
      <c r="F10" s="344"/>
    </row>
    <row r="11" spans="1:6">
      <c r="A11" s="279">
        <v>9</v>
      </c>
      <c r="B11" t="s">
        <v>677</v>
      </c>
      <c r="C11" t="s">
        <v>676</v>
      </c>
      <c r="D11" s="342" t="s">
        <v>3823</v>
      </c>
      <c r="E11">
        <v>1</v>
      </c>
      <c r="F11" s="343"/>
    </row>
    <row r="12" spans="1:6">
      <c r="A12" s="279">
        <v>10</v>
      </c>
      <c r="B12" t="s">
        <v>3829</v>
      </c>
      <c r="C12" t="s">
        <v>3830</v>
      </c>
      <c r="D12" s="342" t="s">
        <v>3823</v>
      </c>
      <c r="E12">
        <v>1</v>
      </c>
      <c r="F12" s="343"/>
    </row>
    <row r="13" spans="1:6">
      <c r="A13" s="279">
        <v>11</v>
      </c>
      <c r="C13" t="s">
        <v>3859</v>
      </c>
      <c r="D13" s="342" t="s">
        <v>3823</v>
      </c>
      <c r="F13" s="343"/>
    </row>
    <row r="14" spans="1:6">
      <c r="A14" s="279">
        <v>12</v>
      </c>
      <c r="B14" t="s">
        <v>677</v>
      </c>
      <c r="C14" t="s">
        <v>676</v>
      </c>
      <c r="D14" s="342" t="s">
        <v>3823</v>
      </c>
      <c r="E14">
        <v>1</v>
      </c>
      <c r="F14" s="343" t="s">
        <v>3824</v>
      </c>
    </row>
    <row r="15" spans="1:6">
      <c r="A15" s="279">
        <v>13</v>
      </c>
      <c r="B15" t="s">
        <v>3831</v>
      </c>
      <c r="C15" t="s">
        <v>92</v>
      </c>
      <c r="D15" s="342" t="s">
        <v>3823</v>
      </c>
      <c r="E15">
        <v>1</v>
      </c>
      <c r="F15" s="343" t="s">
        <v>3832</v>
      </c>
    </row>
    <row r="16" spans="1:6">
      <c r="A16" s="279">
        <v>14</v>
      </c>
      <c r="B16" t="s">
        <v>3831</v>
      </c>
      <c r="C16" t="s">
        <v>92</v>
      </c>
      <c r="D16" s="342" t="s">
        <v>3823</v>
      </c>
      <c r="E16">
        <v>1</v>
      </c>
      <c r="F16" s="343" t="s">
        <v>3832</v>
      </c>
    </row>
    <row r="17" spans="1:6">
      <c r="A17" s="279">
        <v>15</v>
      </c>
      <c r="B17" t="s">
        <v>3831</v>
      </c>
      <c r="C17" t="s">
        <v>92</v>
      </c>
      <c r="D17" s="342" t="s">
        <v>3823</v>
      </c>
      <c r="E17">
        <v>1</v>
      </c>
      <c r="F17" s="343" t="s">
        <v>3832</v>
      </c>
    </row>
    <row r="18" spans="1:6">
      <c r="A18" s="279">
        <v>16</v>
      </c>
      <c r="D18" s="342"/>
      <c r="F18" s="343"/>
    </row>
    <row r="19" spans="1:6">
      <c r="A19" s="279">
        <v>17</v>
      </c>
      <c r="B19" t="s">
        <v>3769</v>
      </c>
      <c r="C19" t="s">
        <v>3773</v>
      </c>
      <c r="D19" s="342" t="s">
        <v>3823</v>
      </c>
      <c r="E19">
        <v>4</v>
      </c>
      <c r="F19" s="343"/>
    </row>
    <row r="20" spans="1:6">
      <c r="A20" s="279">
        <v>18</v>
      </c>
      <c r="B20" t="s">
        <v>3833</v>
      </c>
      <c r="C20" t="s">
        <v>3834</v>
      </c>
      <c r="D20" s="342" t="s">
        <v>3823</v>
      </c>
      <c r="E20">
        <v>1</v>
      </c>
      <c r="F20" s="343"/>
    </row>
    <row r="21" spans="1:6">
      <c r="A21" s="279">
        <v>19</v>
      </c>
      <c r="B21" t="s">
        <v>3833</v>
      </c>
      <c r="C21" t="s">
        <v>3834</v>
      </c>
      <c r="D21" s="342" t="s">
        <v>3823</v>
      </c>
      <c r="E21">
        <v>1</v>
      </c>
      <c r="F21" s="343"/>
    </row>
    <row r="22" spans="1:6">
      <c r="A22" s="279">
        <v>20</v>
      </c>
      <c r="B22" t="s">
        <v>3835</v>
      </c>
      <c r="C22" t="s">
        <v>3836</v>
      </c>
      <c r="D22" s="342" t="s">
        <v>3823</v>
      </c>
      <c r="E22">
        <v>4</v>
      </c>
      <c r="F22" s="343"/>
    </row>
    <row r="23" spans="1:6">
      <c r="A23" s="279">
        <v>21</v>
      </c>
      <c r="B23" t="s">
        <v>3837</v>
      </c>
      <c r="C23" t="s">
        <v>3836</v>
      </c>
      <c r="D23" s="342" t="s">
        <v>3823</v>
      </c>
      <c r="E23">
        <v>2</v>
      </c>
      <c r="F23" s="343"/>
    </row>
    <row r="24" spans="1:6">
      <c r="A24" s="279">
        <v>22</v>
      </c>
      <c r="B24" t="s">
        <v>3770</v>
      </c>
      <c r="C24" t="s">
        <v>3774</v>
      </c>
      <c r="D24" s="342" t="s">
        <v>3823</v>
      </c>
      <c r="E24">
        <v>1</v>
      </c>
      <c r="F24" s="343" t="s">
        <v>3824</v>
      </c>
    </row>
    <row r="25" spans="1:6">
      <c r="A25" s="279">
        <v>23</v>
      </c>
      <c r="B25" t="s">
        <v>3838</v>
      </c>
      <c r="C25" t="s">
        <v>3839</v>
      </c>
      <c r="D25" s="342" t="s">
        <v>3823</v>
      </c>
      <c r="E25">
        <v>1</v>
      </c>
      <c r="F25" s="343"/>
    </row>
    <row r="26" spans="1:6">
      <c r="A26" s="279">
        <v>32</v>
      </c>
      <c r="B26" t="s">
        <v>3840</v>
      </c>
      <c r="C26" t="s">
        <v>3841</v>
      </c>
      <c r="D26" s="342" t="s">
        <v>3823</v>
      </c>
      <c r="E26">
        <v>1</v>
      </c>
      <c r="F26" s="344"/>
    </row>
    <row r="27" spans="1:6">
      <c r="A27" s="279">
        <v>33</v>
      </c>
      <c r="B27" t="s">
        <v>3838</v>
      </c>
      <c r="C27" t="s">
        <v>3839</v>
      </c>
      <c r="D27" s="342" t="s">
        <v>3823</v>
      </c>
      <c r="E27">
        <v>1</v>
      </c>
      <c r="F27" s="344"/>
    </row>
    <row r="28" spans="1:6">
      <c r="A28" s="279">
        <v>34</v>
      </c>
      <c r="B28" t="s">
        <v>3838</v>
      </c>
      <c r="C28" t="s">
        <v>3839</v>
      </c>
      <c r="D28" s="342" t="s">
        <v>3823</v>
      </c>
      <c r="E28">
        <v>1</v>
      </c>
      <c r="F28" s="344"/>
    </row>
    <row r="29" spans="1:6">
      <c r="A29" s="279">
        <v>35</v>
      </c>
      <c r="B29" t="s">
        <v>3770</v>
      </c>
      <c r="C29" t="s">
        <v>3774</v>
      </c>
      <c r="D29" s="342" t="s">
        <v>3823</v>
      </c>
      <c r="E29">
        <v>1</v>
      </c>
      <c r="F29" s="343" t="s">
        <v>3824</v>
      </c>
    </row>
    <row r="30" spans="1:6">
      <c r="A30" s="279">
        <v>36</v>
      </c>
      <c r="B30" t="s">
        <v>3770</v>
      </c>
      <c r="C30" t="s">
        <v>3774</v>
      </c>
      <c r="D30" s="342" t="s">
        <v>3823</v>
      </c>
      <c r="E30">
        <v>1</v>
      </c>
      <c r="F30" s="343" t="s">
        <v>3824</v>
      </c>
    </row>
    <row r="31" spans="1:6">
      <c r="A31" s="279">
        <v>37</v>
      </c>
      <c r="B31" t="s">
        <v>3842</v>
      </c>
      <c r="C31" t="s">
        <v>3843</v>
      </c>
      <c r="D31" s="342" t="s">
        <v>3823</v>
      </c>
      <c r="E31">
        <v>1</v>
      </c>
      <c r="F31" s="344"/>
    </row>
    <row r="32" spans="1:6">
      <c r="A32" s="279">
        <v>38</v>
      </c>
      <c r="B32" t="s">
        <v>3844</v>
      </c>
      <c r="C32" t="s">
        <v>3845</v>
      </c>
      <c r="D32" s="342" t="s">
        <v>3823</v>
      </c>
      <c r="E32">
        <v>1</v>
      </c>
      <c r="F32" s="343" t="s">
        <v>3824</v>
      </c>
    </row>
    <row r="33" spans="1:6">
      <c r="A33" s="279">
        <v>39</v>
      </c>
      <c r="B33" t="s">
        <v>3846</v>
      </c>
      <c r="C33" t="s">
        <v>3826</v>
      </c>
      <c r="D33" s="342" t="s">
        <v>3823</v>
      </c>
      <c r="E33">
        <v>1</v>
      </c>
      <c r="F33" s="344"/>
    </row>
    <row r="34" spans="1:6">
      <c r="A34" s="279">
        <v>40</v>
      </c>
      <c r="B34" t="s">
        <v>3847</v>
      </c>
      <c r="C34" t="s">
        <v>3848</v>
      </c>
      <c r="D34" s="342" t="s">
        <v>3823</v>
      </c>
      <c r="E34">
        <v>1</v>
      </c>
      <c r="F34" s="343" t="s">
        <v>3824</v>
      </c>
    </row>
    <row r="35" spans="1:6">
      <c r="A35" s="279">
        <v>41</v>
      </c>
      <c r="B35" t="s">
        <v>3771</v>
      </c>
      <c r="C35" t="s">
        <v>3775</v>
      </c>
      <c r="D35" s="342" t="s">
        <v>3823</v>
      </c>
      <c r="E35">
        <v>11</v>
      </c>
      <c r="F35" s="345"/>
    </row>
    <row r="36" spans="1:6">
      <c r="A36" s="279">
        <v>42</v>
      </c>
      <c r="B36" t="s">
        <v>674</v>
      </c>
      <c r="C36" t="s">
        <v>673</v>
      </c>
      <c r="D36" s="342" t="s">
        <v>3823</v>
      </c>
      <c r="E36">
        <v>1</v>
      </c>
      <c r="F36" s="345"/>
    </row>
    <row r="37" spans="1:6">
      <c r="A37" s="279">
        <v>43</v>
      </c>
      <c r="C37" t="s">
        <v>3777</v>
      </c>
      <c r="D37" s="346" t="s">
        <v>3778</v>
      </c>
      <c r="E37">
        <f>13*60</f>
        <v>780</v>
      </c>
      <c r="F37" s="345"/>
    </row>
    <row r="38" spans="1:6">
      <c r="A38" s="279">
        <v>44</v>
      </c>
      <c r="C38" t="s">
        <v>3849</v>
      </c>
      <c r="D38" s="346" t="s">
        <v>3823</v>
      </c>
      <c r="E38">
        <f>13-6</f>
        <v>7</v>
      </c>
      <c r="F38" s="345"/>
    </row>
    <row r="39" spans="1:6">
      <c r="A39" s="279">
        <v>45</v>
      </c>
      <c r="B39" t="s">
        <v>3850</v>
      </c>
      <c r="C39" t="s">
        <v>3851</v>
      </c>
      <c r="D39" s="342" t="s">
        <v>3823</v>
      </c>
      <c r="E39">
        <v>2</v>
      </c>
      <c r="F39" s="345"/>
    </row>
    <row r="40" spans="1:6">
      <c r="A40" s="279">
        <v>46</v>
      </c>
      <c r="C40" t="s">
        <v>3857</v>
      </c>
      <c r="D40" s="347" t="s">
        <v>3823</v>
      </c>
      <c r="E40">
        <v>1</v>
      </c>
      <c r="F40" s="348"/>
    </row>
    <row r="41" spans="1:6">
      <c r="A41" s="279">
        <v>47</v>
      </c>
      <c r="B41" s="279"/>
      <c r="C41" t="s">
        <v>3858</v>
      </c>
      <c r="D41" s="347" t="s">
        <v>3823</v>
      </c>
      <c r="E41">
        <v>2</v>
      </c>
      <c r="F41" s="280"/>
    </row>
    <row r="42" spans="1:6" ht="15" thickBot="1"/>
    <row r="43" spans="1:6" ht="15" thickBot="1">
      <c r="C43" s="117" t="s">
        <v>563</v>
      </c>
      <c r="D43" s="524" t="s">
        <v>573</v>
      </c>
      <c r="E43" s="525"/>
      <c r="F43" s="526"/>
    </row>
    <row r="44" spans="1:6">
      <c r="C44" s="133" t="s">
        <v>566</v>
      </c>
      <c r="D44" s="527"/>
      <c r="E44" s="528"/>
      <c r="F44" s="529"/>
    </row>
    <row r="45" spans="1:6">
      <c r="C45" s="134" t="s">
        <v>564</v>
      </c>
      <c r="D45" s="530" t="s">
        <v>571</v>
      </c>
      <c r="E45" s="531"/>
      <c r="F45" s="532"/>
    </row>
    <row r="46" spans="1:6">
      <c r="C46" s="134" t="s">
        <v>568</v>
      </c>
      <c r="D46" s="514"/>
      <c r="E46" s="515"/>
      <c r="F46" s="516"/>
    </row>
    <row r="47" spans="1:6" ht="32.4" customHeight="1">
      <c r="C47" s="134" t="s">
        <v>565</v>
      </c>
      <c r="D47" s="520" t="s">
        <v>572</v>
      </c>
      <c r="E47" s="521"/>
      <c r="F47" s="522"/>
    </row>
    <row r="48" spans="1:6">
      <c r="C48" s="134" t="s">
        <v>567</v>
      </c>
      <c r="D48" s="514"/>
      <c r="E48" s="515"/>
      <c r="F48" s="516"/>
    </row>
    <row r="49" spans="3:6">
      <c r="C49" s="134" t="s">
        <v>569</v>
      </c>
      <c r="D49" s="514"/>
      <c r="E49" s="515"/>
      <c r="F49" s="516"/>
    </row>
    <row r="50" spans="3:6" ht="30" customHeight="1">
      <c r="C50" s="136" t="s">
        <v>575</v>
      </c>
      <c r="D50" s="514"/>
      <c r="E50" s="515"/>
      <c r="F50" s="516"/>
    </row>
    <row r="51" spans="3:6" ht="28.8">
      <c r="C51" s="136" t="s">
        <v>610</v>
      </c>
      <c r="D51" s="514"/>
      <c r="E51" s="515"/>
      <c r="F51" s="516"/>
    </row>
    <row r="52" spans="3:6">
      <c r="C52" s="134" t="s">
        <v>570</v>
      </c>
      <c r="D52" s="514"/>
      <c r="E52" s="515"/>
      <c r="F52" s="516"/>
    </row>
    <row r="53" spans="3:6" ht="15" thickBot="1">
      <c r="C53" s="135" t="s">
        <v>574</v>
      </c>
      <c r="D53" s="517"/>
      <c r="E53" s="518"/>
      <c r="F53" s="519"/>
    </row>
    <row r="55" spans="3:6">
      <c r="C55" s="131" t="s">
        <v>618</v>
      </c>
    </row>
  </sheetData>
  <mergeCells count="12">
    <mergeCell ref="A1:F1"/>
    <mergeCell ref="D43:F43"/>
    <mergeCell ref="D44:F44"/>
    <mergeCell ref="D45:F45"/>
    <mergeCell ref="D46:F46"/>
    <mergeCell ref="D52:F52"/>
    <mergeCell ref="D53:F53"/>
    <mergeCell ref="D47:F47"/>
    <mergeCell ref="D48:F48"/>
    <mergeCell ref="D49:F49"/>
    <mergeCell ref="D50:F50"/>
    <mergeCell ref="D51:F51"/>
  </mergeCells>
  <pageMargins left="0.7" right="0.7" top="0.75" bottom="0.75" header="0.3" footer="0.3"/>
  <pageSetup paperSize="9" scale="71" orientation="portrait" r:id="rId1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5"/>
  <sheetViews>
    <sheetView topLeftCell="A4" zoomScaleNormal="100" workbookViewId="0">
      <selection activeCell="I7" sqref="I7"/>
    </sheetView>
    <sheetView workbookViewId="1"/>
  </sheetViews>
  <sheetFormatPr defaultRowHeight="14.4"/>
  <cols>
    <col min="1" max="1" width="16.33203125" customWidth="1"/>
    <col min="3" max="3" width="20.33203125" customWidth="1"/>
    <col min="4" max="4" width="23" customWidth="1"/>
    <col min="5" max="5" width="18.109375" customWidth="1"/>
    <col min="9" max="9" width="11.44140625" customWidth="1"/>
  </cols>
  <sheetData>
    <row r="1" spans="1:14">
      <c r="A1" t="s">
        <v>332</v>
      </c>
      <c r="C1" t="s">
        <v>523</v>
      </c>
      <c r="D1" t="s">
        <v>611</v>
      </c>
      <c r="E1" t="s">
        <v>524</v>
      </c>
      <c r="G1" t="s">
        <v>579</v>
      </c>
      <c r="I1" s="143" t="s">
        <v>583</v>
      </c>
      <c r="J1" s="143">
        <v>29040907</v>
      </c>
      <c r="K1" s="143">
        <v>29080032</v>
      </c>
      <c r="L1" s="143">
        <v>29080130</v>
      </c>
      <c r="M1" s="143">
        <v>29080220</v>
      </c>
      <c r="N1" s="143">
        <v>29080222</v>
      </c>
    </row>
    <row r="2" spans="1:14">
      <c r="A2" s="110" t="s">
        <v>709</v>
      </c>
      <c r="C2" s="108" t="s">
        <v>516</v>
      </c>
      <c r="D2" s="108" t="s">
        <v>612</v>
      </c>
      <c r="E2" s="108" t="s">
        <v>516</v>
      </c>
      <c r="G2" s="108" t="s">
        <v>577</v>
      </c>
      <c r="I2" s="144" t="s">
        <v>577</v>
      </c>
      <c r="J2" s="144">
        <v>2</v>
      </c>
      <c r="K2" s="144">
        <v>2</v>
      </c>
      <c r="L2" s="144">
        <v>1</v>
      </c>
      <c r="M2" s="144">
        <v>1</v>
      </c>
      <c r="N2" s="144">
        <v>0</v>
      </c>
    </row>
    <row r="3" spans="1:14">
      <c r="A3" s="110" t="s">
        <v>708</v>
      </c>
      <c r="C3" s="108" t="s">
        <v>519</v>
      </c>
      <c r="D3" s="108" t="s">
        <v>613</v>
      </c>
      <c r="E3" s="108" t="s">
        <v>519</v>
      </c>
      <c r="G3" s="108" t="s">
        <v>580</v>
      </c>
      <c r="I3" s="144" t="s">
        <v>580</v>
      </c>
      <c r="J3" s="144">
        <v>2</v>
      </c>
      <c r="K3" s="144">
        <v>2</v>
      </c>
      <c r="L3" s="144">
        <v>1</v>
      </c>
      <c r="M3" s="144">
        <v>1</v>
      </c>
      <c r="N3" s="144">
        <v>0</v>
      </c>
    </row>
    <row r="4" spans="1:14">
      <c r="A4" s="110">
        <v>5900</v>
      </c>
      <c r="C4" s="108" t="s">
        <v>520</v>
      </c>
      <c r="D4" s="108" t="s">
        <v>614</v>
      </c>
      <c r="E4" s="108" t="s">
        <v>520</v>
      </c>
      <c r="G4" s="108" t="s">
        <v>581</v>
      </c>
      <c r="I4" s="144" t="s">
        <v>581</v>
      </c>
      <c r="J4" s="144">
        <v>2</v>
      </c>
      <c r="K4" s="144">
        <v>2</v>
      </c>
      <c r="L4" s="144">
        <v>1</v>
      </c>
      <c r="M4" s="144">
        <v>1</v>
      </c>
      <c r="N4" s="144">
        <v>1</v>
      </c>
    </row>
    <row r="5" spans="1:14">
      <c r="C5" s="108" t="s">
        <v>517</v>
      </c>
      <c r="D5" s="108" t="s">
        <v>615</v>
      </c>
      <c r="E5" s="108" t="s">
        <v>517</v>
      </c>
      <c r="G5" s="108" t="s">
        <v>582</v>
      </c>
      <c r="I5" s="144" t="s">
        <v>582</v>
      </c>
      <c r="J5" s="144">
        <v>2</v>
      </c>
      <c r="K5" s="144">
        <v>2</v>
      </c>
      <c r="L5" s="144">
        <v>1</v>
      </c>
      <c r="M5" s="144">
        <v>1</v>
      </c>
      <c r="N5" s="144">
        <v>1</v>
      </c>
    </row>
    <row r="6" spans="1:14">
      <c r="C6" s="108" t="s">
        <v>518</v>
      </c>
      <c r="D6" s="108" t="s">
        <v>522</v>
      </c>
      <c r="E6" s="108" t="s">
        <v>518</v>
      </c>
    </row>
    <row r="7" spans="1:14">
      <c r="C7" s="108" t="s">
        <v>528</v>
      </c>
      <c r="E7" s="108" t="s">
        <v>528</v>
      </c>
      <c r="I7" s="165" t="s">
        <v>3759</v>
      </c>
      <c r="J7" s="271">
        <v>612.04</v>
      </c>
    </row>
    <row r="8" spans="1:14">
      <c r="C8" s="108" t="s">
        <v>521</v>
      </c>
      <c r="E8" s="108" t="s">
        <v>521</v>
      </c>
      <c r="I8" s="165" t="s">
        <v>708</v>
      </c>
      <c r="J8" s="271">
        <v>419.15</v>
      </c>
    </row>
    <row r="9" spans="1:14">
      <c r="C9" s="108" t="s">
        <v>522</v>
      </c>
      <c r="E9" s="108" t="s">
        <v>527</v>
      </c>
      <c r="I9" s="165" t="s">
        <v>3758</v>
      </c>
      <c r="J9" s="271">
        <v>419.15</v>
      </c>
    </row>
    <row r="10" spans="1:14">
      <c r="E10" s="108" t="s">
        <v>525</v>
      </c>
      <c r="I10" s="165" t="s">
        <v>703</v>
      </c>
      <c r="J10" s="271">
        <v>717.08600000000001</v>
      </c>
      <c r="K10">
        <f>VLOOKUP(I10,[6]Sheet1!$A:$B,2,0)</f>
        <v>717.08600000000001</v>
      </c>
    </row>
    <row r="11" spans="1:14">
      <c r="E11" s="108" t="s">
        <v>526</v>
      </c>
      <c r="I11" s="165" t="s">
        <v>702</v>
      </c>
      <c r="J11" s="271">
        <v>503.48</v>
      </c>
      <c r="K11">
        <f>VLOOKUP(I11,[6]Sheet1!$A:$B,2,0)</f>
        <v>503.48</v>
      </c>
    </row>
    <row r="12" spans="1:14">
      <c r="C12" t="s">
        <v>710</v>
      </c>
      <c r="D12" t="s">
        <v>711</v>
      </c>
      <c r="E12" s="108" t="s">
        <v>651</v>
      </c>
      <c r="I12" s="144" t="s">
        <v>627</v>
      </c>
      <c r="J12" s="271">
        <v>941.19</v>
      </c>
      <c r="K12">
        <f>VLOOKUP(I12,[6]Sheet1!$A:$B,2,0)</f>
        <v>941.19</v>
      </c>
    </row>
    <row r="13" spans="1:14">
      <c r="C13" s="108" t="s">
        <v>516</v>
      </c>
      <c r="D13" s="108" t="s">
        <v>516</v>
      </c>
      <c r="E13" s="108" t="s">
        <v>522</v>
      </c>
      <c r="I13" s="144" t="s">
        <v>628</v>
      </c>
      <c r="J13" s="271">
        <v>265.54000000000002</v>
      </c>
      <c r="K13">
        <f>VLOOKUP(I13,[6]Sheet1!$A:$B,2,0)</f>
        <v>265.54000000000002</v>
      </c>
    </row>
    <row r="14" spans="1:14">
      <c r="C14" s="108" t="s">
        <v>519</v>
      </c>
      <c r="D14" s="108" t="s">
        <v>519</v>
      </c>
      <c r="I14" s="144" t="s">
        <v>629</v>
      </c>
      <c r="J14" s="271">
        <v>395.29999999999995</v>
      </c>
      <c r="K14">
        <f>VLOOKUP(I14,[6]Sheet1!$A:$B,2,0)</f>
        <v>395.29999999999995</v>
      </c>
    </row>
    <row r="15" spans="1:14">
      <c r="C15" s="108" t="s">
        <v>520</v>
      </c>
      <c r="D15" s="108" t="s">
        <v>520</v>
      </c>
      <c r="I15" s="144" t="s">
        <v>630</v>
      </c>
      <c r="J15" s="271">
        <v>262.39999999999998</v>
      </c>
      <c r="K15">
        <f>VLOOKUP(I15,[6]Sheet1!$A:$B,2,0)</f>
        <v>262.39999999999998</v>
      </c>
    </row>
    <row r="16" spans="1:14">
      <c r="C16" s="108" t="s">
        <v>517</v>
      </c>
      <c r="D16" s="108" t="s">
        <v>517</v>
      </c>
      <c r="I16" s="144" t="s">
        <v>631</v>
      </c>
      <c r="J16" s="271">
        <v>228</v>
      </c>
      <c r="K16">
        <f>VLOOKUP(I16,[6]Sheet1!$A:$B,2,0)</f>
        <v>228</v>
      </c>
    </row>
    <row r="17" spans="3:11">
      <c r="C17" s="108" t="s">
        <v>518</v>
      </c>
      <c r="D17" s="108" t="s">
        <v>518</v>
      </c>
      <c r="I17" s="144" t="s">
        <v>632</v>
      </c>
      <c r="J17" s="271">
        <v>278.57</v>
      </c>
      <c r="K17">
        <f>VLOOKUP(I17,[6]Sheet1!$A:$B,2,0)</f>
        <v>278.57</v>
      </c>
    </row>
    <row r="18" spans="3:11">
      <c r="C18" s="108" t="s">
        <v>528</v>
      </c>
      <c r="D18" s="108" t="s">
        <v>528</v>
      </c>
      <c r="I18" s="144" t="s">
        <v>633</v>
      </c>
      <c r="J18" s="271">
        <v>402.55</v>
      </c>
      <c r="K18">
        <f>VLOOKUP(I18,[6]Sheet1!$A:$B,2,0)</f>
        <v>402.55</v>
      </c>
    </row>
    <row r="19" spans="3:11">
      <c r="C19" s="108" t="s">
        <v>521</v>
      </c>
      <c r="D19" s="108" t="s">
        <v>521</v>
      </c>
      <c r="I19" s="144" t="s">
        <v>634</v>
      </c>
      <c r="J19" s="271">
        <v>307.25</v>
      </c>
      <c r="K19">
        <f>VLOOKUP(I19,[6]Sheet1!$A:$B,2,0)</f>
        <v>307.25</v>
      </c>
    </row>
    <row r="20" spans="3:11">
      <c r="C20" s="108" t="s">
        <v>612</v>
      </c>
      <c r="D20" s="108" t="s">
        <v>527</v>
      </c>
      <c r="I20" s="144" t="s">
        <v>635</v>
      </c>
      <c r="J20" s="271">
        <v>307.25</v>
      </c>
      <c r="K20">
        <f>VLOOKUP(I20,[6]Sheet1!$A:$B,2,0)</f>
        <v>307.25</v>
      </c>
    </row>
    <row r="21" spans="3:11">
      <c r="C21" s="108" t="s">
        <v>613</v>
      </c>
      <c r="D21" s="108" t="s">
        <v>525</v>
      </c>
      <c r="I21" s="144" t="s">
        <v>636</v>
      </c>
      <c r="J21" s="271">
        <v>306.69</v>
      </c>
      <c r="K21">
        <f>VLOOKUP(I21,[6]Sheet1!$A:$B,2,0)</f>
        <v>306.69</v>
      </c>
    </row>
    <row r="22" spans="3:11">
      <c r="C22" s="108" t="s">
        <v>614</v>
      </c>
      <c r="D22" s="108" t="s">
        <v>526</v>
      </c>
      <c r="I22" s="144" t="s">
        <v>637</v>
      </c>
      <c r="J22" s="271">
        <v>313.51</v>
      </c>
      <c r="K22">
        <f>VLOOKUP(I22,[6]Sheet1!$A:$B,2,0)</f>
        <v>313.51</v>
      </c>
    </row>
    <row r="23" spans="3:11">
      <c r="C23" s="108" t="s">
        <v>615</v>
      </c>
      <c r="D23" s="108" t="s">
        <v>651</v>
      </c>
      <c r="I23" s="144" t="s">
        <v>638</v>
      </c>
      <c r="J23" s="271">
        <v>380.78</v>
      </c>
      <c r="K23">
        <f>VLOOKUP(I23,[6]Sheet1!$A:$B,2,0)</f>
        <v>380.78</v>
      </c>
    </row>
    <row r="24" spans="3:11">
      <c r="C24" s="108" t="s">
        <v>522</v>
      </c>
      <c r="D24" s="108" t="s">
        <v>612</v>
      </c>
      <c r="I24" s="144" t="s">
        <v>639</v>
      </c>
      <c r="J24" s="271">
        <v>718.7</v>
      </c>
      <c r="K24">
        <f>VLOOKUP(I24,[6]Sheet1!$A:$B,2,0)</f>
        <v>718.7</v>
      </c>
    </row>
    <row r="25" spans="3:11">
      <c r="D25" s="108" t="s">
        <v>613</v>
      </c>
      <c r="I25" s="144" t="s">
        <v>640</v>
      </c>
      <c r="J25" s="271">
        <v>479.94</v>
      </c>
      <c r="K25">
        <f>VLOOKUP(I25,[6]Sheet1!$A:$B,2,0)</f>
        <v>479.94</v>
      </c>
    </row>
    <row r="26" spans="3:11">
      <c r="D26" s="108" t="s">
        <v>614</v>
      </c>
      <c r="I26" s="144" t="s">
        <v>641</v>
      </c>
      <c r="J26" s="271">
        <v>1081</v>
      </c>
      <c r="K26">
        <f>VLOOKUP(I26,[6]Sheet1!$A:$B,2,0)</f>
        <v>1081</v>
      </c>
    </row>
    <row r="27" spans="3:11">
      <c r="D27" s="108" t="s">
        <v>615</v>
      </c>
      <c r="I27" s="144" t="s">
        <v>650</v>
      </c>
      <c r="J27" s="271">
        <v>586</v>
      </c>
      <c r="K27">
        <f>VLOOKUP(I27,[6]Sheet1!$A:$B,2,0)</f>
        <v>586</v>
      </c>
    </row>
    <row r="28" spans="3:11">
      <c r="D28" s="108" t="s">
        <v>522</v>
      </c>
      <c r="I28" s="144" t="s">
        <v>642</v>
      </c>
      <c r="J28" s="271">
        <v>562</v>
      </c>
      <c r="K28">
        <f>VLOOKUP(I28,[6]Sheet1!$A:$B,2,0)</f>
        <v>562</v>
      </c>
    </row>
    <row r="29" spans="3:11">
      <c r="I29" s="144" t="s">
        <v>643</v>
      </c>
      <c r="J29" s="271">
        <v>407.24</v>
      </c>
      <c r="K29">
        <f>VLOOKUP(I29,[6]Sheet1!$A:$B,2,0)</f>
        <v>407.24</v>
      </c>
    </row>
    <row r="30" spans="3:11">
      <c r="I30" s="144" t="s">
        <v>644</v>
      </c>
      <c r="J30" s="271">
        <v>652.95000000000005</v>
      </c>
      <c r="K30">
        <f>VLOOKUP(I30,[6]Sheet1!$A:$B,2,0)</f>
        <v>652.95000000000005</v>
      </c>
    </row>
    <row r="31" spans="3:11">
      <c r="I31" s="144" t="s">
        <v>645</v>
      </c>
      <c r="J31" s="271">
        <v>376.69</v>
      </c>
      <c r="K31">
        <f>VLOOKUP(I31,[6]Sheet1!$A:$B,2,0)</f>
        <v>376.69</v>
      </c>
    </row>
    <row r="32" spans="3:11">
      <c r="I32" s="144" t="s">
        <v>646</v>
      </c>
      <c r="J32" s="271">
        <v>509.81</v>
      </c>
      <c r="K32">
        <f>VLOOKUP(I32,[6]Sheet1!$A:$B,2,0)</f>
        <v>509.81</v>
      </c>
    </row>
    <row r="33" spans="9:11">
      <c r="I33" s="144" t="s">
        <v>647</v>
      </c>
      <c r="J33" s="271">
        <v>282.39</v>
      </c>
      <c r="K33">
        <f>VLOOKUP(I33,[6]Sheet1!$A:$B,2,0)</f>
        <v>282.39</v>
      </c>
    </row>
    <row r="34" spans="9:11">
      <c r="I34" s="144" t="s">
        <v>648</v>
      </c>
      <c r="J34" s="271">
        <v>303.64999999999998</v>
      </c>
      <c r="K34">
        <f>VLOOKUP(I34,[6]Sheet1!$A:$B,2,0)</f>
        <v>303.64999999999998</v>
      </c>
    </row>
    <row r="35" spans="9:11">
      <c r="I35" s="165">
        <v>0</v>
      </c>
      <c r="J35" s="164">
        <v>0</v>
      </c>
      <c r="K35" t="e">
        <f>VLOOKUP(I35,[6]Sheet1!$A:$B,2,0)</f>
        <v>#N/A</v>
      </c>
    </row>
  </sheetData>
  <phoneticPr fontId="43" type="noConversion"/>
  <conditionalFormatting sqref="I11">
    <cfRule type="duplicateValues" dxfId="1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4"/>
  <dimension ref="A1:L86"/>
  <sheetViews>
    <sheetView zoomScale="78" zoomScaleNormal="78" workbookViewId="0">
      <pane ySplit="1" topLeftCell="A2" activePane="bottomLeft" state="frozen"/>
      <selection pane="bottomLeft" activeCell="E39" sqref="E38:E39"/>
    </sheetView>
    <sheetView topLeftCell="A28" workbookViewId="1">
      <selection activeCell="D41" sqref="D41"/>
    </sheetView>
  </sheetViews>
  <sheetFormatPr defaultColWidth="8.88671875" defaultRowHeight="14.4"/>
  <cols>
    <col min="1" max="1" width="8.109375" style="23" customWidth="1"/>
    <col min="2" max="2" width="85.33203125" style="23" customWidth="1"/>
    <col min="3" max="3" width="19.6640625" style="23" customWidth="1"/>
    <col min="4" max="4" width="8.6640625" style="23" customWidth="1"/>
    <col min="5" max="5" width="50.6640625" style="79" customWidth="1"/>
    <col min="6" max="6" width="28" style="182" customWidth="1"/>
    <col min="7" max="7" width="11.33203125" style="23" bestFit="1" customWidth="1"/>
    <col min="8" max="16384" width="8.88671875" style="23"/>
  </cols>
  <sheetData>
    <row r="1" spans="1:6" ht="15" thickBot="1">
      <c r="A1" s="55"/>
      <c r="B1" s="56" t="s">
        <v>301</v>
      </c>
      <c r="C1" s="56" t="s">
        <v>289</v>
      </c>
      <c r="D1" s="57" t="s">
        <v>302</v>
      </c>
      <c r="E1" s="58" t="s">
        <v>303</v>
      </c>
      <c r="F1" s="178" t="s">
        <v>653</v>
      </c>
    </row>
    <row r="2" spans="1:6">
      <c r="A2" s="533" t="s">
        <v>332</v>
      </c>
      <c r="B2" s="25" t="s">
        <v>442</v>
      </c>
      <c r="C2" s="24" t="s">
        <v>333</v>
      </c>
      <c r="D2" s="39">
        <v>0</v>
      </c>
      <c r="E2" s="43" t="s">
        <v>461</v>
      </c>
      <c r="F2" s="201"/>
    </row>
    <row r="3" spans="1:6">
      <c r="A3" s="534"/>
      <c r="B3" s="76" t="s">
        <v>458</v>
      </c>
      <c r="C3" s="63" t="s">
        <v>400</v>
      </c>
      <c r="D3" s="42">
        <f>D2</f>
        <v>0</v>
      </c>
      <c r="E3" s="44" t="s">
        <v>394</v>
      </c>
      <c r="F3" s="202"/>
    </row>
    <row r="4" spans="1:6">
      <c r="A4" s="535"/>
      <c r="B4" s="26" t="s">
        <v>335</v>
      </c>
      <c r="C4" s="63" t="s">
        <v>334</v>
      </c>
      <c r="D4" s="40">
        <f>D2*1</f>
        <v>0</v>
      </c>
      <c r="E4" s="44" t="s">
        <v>394</v>
      </c>
      <c r="F4" s="202"/>
    </row>
    <row r="5" spans="1:6">
      <c r="A5" s="535"/>
      <c r="B5" s="83" t="s">
        <v>341</v>
      </c>
      <c r="C5" s="84" t="s">
        <v>339</v>
      </c>
      <c r="D5" s="40">
        <f>D2*1</f>
        <v>0</v>
      </c>
      <c r="E5" s="82" t="s">
        <v>394</v>
      </c>
      <c r="F5" s="207"/>
    </row>
    <row r="6" spans="1:6">
      <c r="A6" s="535"/>
      <c r="B6" s="83" t="s">
        <v>340</v>
      </c>
      <c r="C6" s="84" t="s">
        <v>338</v>
      </c>
      <c r="D6" s="40">
        <f>D2*4</f>
        <v>0</v>
      </c>
      <c r="E6" s="82" t="s">
        <v>475</v>
      </c>
      <c r="F6" s="207"/>
    </row>
    <row r="7" spans="1:6">
      <c r="A7" s="535"/>
      <c r="B7" s="26" t="s">
        <v>422</v>
      </c>
      <c r="C7" s="63" t="s">
        <v>396</v>
      </c>
      <c r="D7" s="40">
        <f>D2*1</f>
        <v>0</v>
      </c>
      <c r="E7" s="44" t="s">
        <v>394</v>
      </c>
      <c r="F7" s="207"/>
    </row>
    <row r="8" spans="1:6" ht="15" thickBot="1">
      <c r="A8" s="536"/>
      <c r="B8" s="264" t="s">
        <v>337</v>
      </c>
      <c r="C8" s="64" t="s">
        <v>336</v>
      </c>
      <c r="D8" s="41">
        <f>D2*1</f>
        <v>0</v>
      </c>
      <c r="E8" s="45" t="s">
        <v>394</v>
      </c>
      <c r="F8" s="225"/>
    </row>
    <row r="9" spans="1:6">
      <c r="A9" s="555" t="s">
        <v>312</v>
      </c>
      <c r="B9" s="73" t="s">
        <v>3764</v>
      </c>
      <c r="C9" s="263" t="s">
        <v>3755</v>
      </c>
      <c r="D9" s="51">
        <v>2</v>
      </c>
      <c r="E9" s="59" t="s">
        <v>3756</v>
      </c>
      <c r="F9" s="203"/>
    </row>
    <row r="10" spans="1:6">
      <c r="A10" s="555"/>
      <c r="B10" s="75" t="s">
        <v>446</v>
      </c>
      <c r="C10" s="263" t="s">
        <v>395</v>
      </c>
      <c r="D10" s="46">
        <v>2</v>
      </c>
      <c r="E10" s="49" t="s">
        <v>461</v>
      </c>
      <c r="F10" s="207"/>
    </row>
    <row r="11" spans="1:6">
      <c r="A11" s="555"/>
      <c r="B11" s="75" t="s">
        <v>463</v>
      </c>
      <c r="C11" s="263" t="s">
        <v>412</v>
      </c>
      <c r="D11" s="46">
        <v>16</v>
      </c>
      <c r="E11" s="49" t="s">
        <v>462</v>
      </c>
      <c r="F11" s="207"/>
    </row>
    <row r="12" spans="1:6" ht="15" thickBot="1">
      <c r="A12" s="546"/>
      <c r="B12" s="266" t="s">
        <v>464</v>
      </c>
      <c r="C12" s="263" t="s">
        <v>413</v>
      </c>
      <c r="D12" s="52">
        <v>16</v>
      </c>
      <c r="E12" s="50" t="s">
        <v>462</v>
      </c>
      <c r="F12" s="210"/>
    </row>
    <row r="13" spans="1:6">
      <c r="A13" s="550" t="s">
        <v>459</v>
      </c>
      <c r="B13" s="265" t="s">
        <v>423</v>
      </c>
      <c r="C13" s="175" t="s">
        <v>398</v>
      </c>
      <c r="D13" s="350">
        <v>0</v>
      </c>
      <c r="E13" s="48" t="s">
        <v>461</v>
      </c>
      <c r="F13" s="207"/>
    </row>
    <row r="14" spans="1:6">
      <c r="A14" s="551"/>
      <c r="B14" s="176" t="s">
        <v>492</v>
      </c>
      <c r="C14" s="100" t="s">
        <v>493</v>
      </c>
      <c r="D14" s="224">
        <v>0</v>
      </c>
      <c r="E14" s="171" t="s">
        <v>461</v>
      </c>
      <c r="F14" s="207"/>
    </row>
    <row r="15" spans="1:6">
      <c r="A15" s="551"/>
      <c r="B15" s="176" t="s">
        <v>424</v>
      </c>
      <c r="C15" s="100" t="s">
        <v>399</v>
      </c>
      <c r="D15" s="351">
        <v>0</v>
      </c>
      <c r="E15" s="171" t="s">
        <v>461</v>
      </c>
      <c r="F15" s="207"/>
    </row>
    <row r="16" spans="1:6">
      <c r="A16" s="551"/>
      <c r="B16" s="176" t="s">
        <v>495</v>
      </c>
      <c r="C16" s="100" t="s">
        <v>494</v>
      </c>
      <c r="D16" s="46">
        <v>0</v>
      </c>
      <c r="E16" s="171" t="s">
        <v>461</v>
      </c>
      <c r="F16" s="207"/>
    </row>
    <row r="17" spans="1:6">
      <c r="A17" s="551"/>
      <c r="B17" s="176" t="s">
        <v>496</v>
      </c>
      <c r="C17" s="166" t="s">
        <v>490</v>
      </c>
      <c r="D17" s="46">
        <v>0</v>
      </c>
      <c r="E17" s="171" t="s">
        <v>461</v>
      </c>
      <c r="F17" s="207"/>
    </row>
    <row r="18" spans="1:6" ht="15" thickBot="1">
      <c r="A18" s="552"/>
      <c r="B18" s="177" t="s">
        <v>497</v>
      </c>
      <c r="C18" s="167" t="s">
        <v>491</v>
      </c>
      <c r="D18" s="52">
        <v>0</v>
      </c>
      <c r="E18" s="227" t="s">
        <v>461</v>
      </c>
      <c r="F18" s="225"/>
    </row>
    <row r="19" spans="1:6" ht="14.4" customHeight="1">
      <c r="A19" s="550" t="s">
        <v>428</v>
      </c>
      <c r="B19" s="92" t="s">
        <v>465</v>
      </c>
      <c r="C19" s="168" t="s">
        <v>409</v>
      </c>
      <c r="D19" s="94">
        <v>3</v>
      </c>
      <c r="E19" s="179" t="s">
        <v>431</v>
      </c>
      <c r="F19" s="203"/>
    </row>
    <row r="20" spans="1:6" ht="14.4" customHeight="1">
      <c r="A20" s="551"/>
      <c r="B20" s="97" t="s">
        <v>466</v>
      </c>
      <c r="C20" s="169" t="s">
        <v>397</v>
      </c>
      <c r="D20" s="46">
        <v>3</v>
      </c>
      <c r="E20" s="180" t="s">
        <v>431</v>
      </c>
      <c r="F20" s="207"/>
    </row>
    <row r="21" spans="1:6" ht="14.4" customHeight="1" thickBot="1">
      <c r="A21" s="551"/>
      <c r="B21" s="98" t="s">
        <v>450</v>
      </c>
      <c r="C21" s="169" t="s">
        <v>402</v>
      </c>
      <c r="D21" s="46">
        <f>D20</f>
        <v>3</v>
      </c>
      <c r="E21" s="180" t="s">
        <v>451</v>
      </c>
      <c r="F21" s="207"/>
    </row>
    <row r="22" spans="1:6" ht="15" thickBot="1">
      <c r="A22" s="551"/>
      <c r="B22" s="97" t="s">
        <v>467</v>
      </c>
      <c r="C22" s="169" t="s">
        <v>419</v>
      </c>
      <c r="D22" s="91">
        <v>0</v>
      </c>
      <c r="E22" s="47" t="s">
        <v>512</v>
      </c>
      <c r="F22" s="207"/>
    </row>
    <row r="23" spans="1:6">
      <c r="A23" s="545" t="s">
        <v>441</v>
      </c>
      <c r="B23" s="96" t="s">
        <v>443</v>
      </c>
      <c r="C23" s="99" t="s">
        <v>304</v>
      </c>
      <c r="D23" s="352">
        <v>6</v>
      </c>
      <c r="E23" s="77" t="s">
        <v>461</v>
      </c>
      <c r="F23" s="207"/>
    </row>
    <row r="24" spans="1:6" ht="15" thickBot="1">
      <c r="A24" s="546"/>
      <c r="B24" s="74" t="s">
        <v>444</v>
      </c>
      <c r="C24" s="170" t="s">
        <v>414</v>
      </c>
      <c r="D24" s="52">
        <v>0</v>
      </c>
      <c r="E24" s="226" t="s">
        <v>461</v>
      </c>
      <c r="F24" s="210"/>
    </row>
    <row r="25" spans="1:6" ht="28.8">
      <c r="A25" s="553" t="s">
        <v>319</v>
      </c>
      <c r="B25" s="71" t="s">
        <v>421</v>
      </c>
      <c r="C25" s="99" t="s">
        <v>401</v>
      </c>
      <c r="D25" s="51">
        <v>0</v>
      </c>
      <c r="E25" s="43"/>
      <c r="F25" s="203"/>
    </row>
    <row r="26" spans="1:6">
      <c r="A26" s="554"/>
      <c r="B26" s="72" t="s">
        <v>420</v>
      </c>
      <c r="C26" s="105" t="s">
        <v>290</v>
      </c>
      <c r="D26" s="46">
        <v>0</v>
      </c>
      <c r="E26" s="44"/>
      <c r="F26" s="204"/>
    </row>
    <row r="27" spans="1:6">
      <c r="A27" s="554"/>
      <c r="B27" s="72" t="s">
        <v>320</v>
      </c>
      <c r="C27" s="100" t="s">
        <v>291</v>
      </c>
      <c r="D27" s="46">
        <v>0</v>
      </c>
      <c r="E27" s="44"/>
      <c r="F27" s="204"/>
    </row>
    <row r="28" spans="1:6">
      <c r="A28" s="554"/>
      <c r="B28" s="72" t="s">
        <v>321</v>
      </c>
      <c r="C28" s="100" t="s">
        <v>292</v>
      </c>
      <c r="D28" s="46">
        <v>0</v>
      </c>
      <c r="E28" s="44"/>
      <c r="F28" s="204"/>
    </row>
    <row r="29" spans="1:6">
      <c r="A29" s="554"/>
      <c r="B29" s="72" t="s">
        <v>322</v>
      </c>
      <c r="C29" s="100" t="s">
        <v>293</v>
      </c>
      <c r="D29" s="46">
        <v>0</v>
      </c>
      <c r="E29" s="44"/>
      <c r="F29" s="204" t="s">
        <v>3860</v>
      </c>
    </row>
    <row r="30" spans="1:6">
      <c r="A30" s="554"/>
      <c r="B30" s="72" t="s">
        <v>323</v>
      </c>
      <c r="C30" s="100" t="s">
        <v>311</v>
      </c>
      <c r="D30" s="46">
        <v>0</v>
      </c>
      <c r="E30" s="44"/>
      <c r="F30" s="204"/>
    </row>
    <row r="31" spans="1:6" ht="15" thickBot="1">
      <c r="A31" s="88"/>
      <c r="B31" s="72" t="s">
        <v>510</v>
      </c>
      <c r="C31" s="106" t="s">
        <v>511</v>
      </c>
      <c r="D31" s="52">
        <v>0</v>
      </c>
      <c r="E31" s="226"/>
      <c r="F31" s="205"/>
    </row>
    <row r="32" spans="1:6" ht="24.6" customHeight="1">
      <c r="A32" s="540" t="s">
        <v>313</v>
      </c>
      <c r="B32" s="60" t="s">
        <v>438</v>
      </c>
      <c r="C32" s="99" t="s">
        <v>410</v>
      </c>
      <c r="D32" s="94">
        <f>60*3</f>
        <v>180</v>
      </c>
      <c r="E32" s="107" t="s">
        <v>3757</v>
      </c>
      <c r="F32" s="287" t="s">
        <v>3861</v>
      </c>
    </row>
    <row r="33" spans="1:6" ht="29.4" customHeight="1">
      <c r="A33" s="541"/>
      <c r="B33" s="61" t="s">
        <v>439</v>
      </c>
      <c r="C33" s="100" t="s">
        <v>403</v>
      </c>
      <c r="D33" s="46">
        <f>60*3</f>
        <v>180</v>
      </c>
      <c r="E33" s="85" t="s">
        <v>476</v>
      </c>
      <c r="F33" s="288" t="s">
        <v>3862</v>
      </c>
    </row>
    <row r="34" spans="1:6" ht="18" customHeight="1" thickBot="1">
      <c r="A34" s="542"/>
      <c r="B34" s="62" t="s">
        <v>440</v>
      </c>
      <c r="C34" s="172" t="s">
        <v>314</v>
      </c>
      <c r="D34" s="91">
        <v>6</v>
      </c>
      <c r="E34" s="174" t="s">
        <v>652</v>
      </c>
      <c r="F34" s="209"/>
    </row>
    <row r="35" spans="1:6" ht="15.6" customHeight="1">
      <c r="A35" s="547" t="s">
        <v>315</v>
      </c>
      <c r="B35" s="69" t="s">
        <v>430</v>
      </c>
      <c r="C35" s="99" t="s">
        <v>418</v>
      </c>
      <c r="D35" s="51">
        <v>0</v>
      </c>
      <c r="E35" s="102" t="s">
        <v>461</v>
      </c>
      <c r="F35" s="207"/>
    </row>
    <row r="36" spans="1:6" ht="15.6">
      <c r="A36" s="548"/>
      <c r="B36" s="70" t="s">
        <v>316</v>
      </c>
      <c r="C36" s="100" t="s">
        <v>306</v>
      </c>
      <c r="D36" s="46">
        <v>0</v>
      </c>
      <c r="E36" s="103" t="s">
        <v>461</v>
      </c>
      <c r="F36" s="204"/>
    </row>
    <row r="37" spans="1:6" ht="15.6">
      <c r="A37" s="548"/>
      <c r="B37" s="70" t="s">
        <v>317</v>
      </c>
      <c r="C37" s="100" t="s">
        <v>307</v>
      </c>
      <c r="D37" s="46">
        <v>24</v>
      </c>
      <c r="E37" s="103" t="s">
        <v>461</v>
      </c>
      <c r="F37" s="204"/>
    </row>
    <row r="38" spans="1:6" ht="15.6">
      <c r="A38" s="548"/>
      <c r="B38" s="70" t="s">
        <v>318</v>
      </c>
      <c r="C38" s="100" t="s">
        <v>308</v>
      </c>
      <c r="D38" s="46">
        <v>0</v>
      </c>
      <c r="E38" s="103" t="s">
        <v>461</v>
      </c>
      <c r="F38" s="204"/>
    </row>
    <row r="39" spans="1:6" ht="15.6">
      <c r="A39" s="548"/>
      <c r="B39" s="70" t="s">
        <v>498</v>
      </c>
      <c r="C39" s="100" t="s">
        <v>499</v>
      </c>
      <c r="D39" s="46">
        <v>0</v>
      </c>
      <c r="E39" s="103" t="s">
        <v>461</v>
      </c>
      <c r="F39" s="204"/>
    </row>
    <row r="40" spans="1:6" ht="13.95" customHeight="1">
      <c r="A40" s="548"/>
      <c r="B40" s="69" t="s">
        <v>504</v>
      </c>
      <c r="C40" s="100" t="s">
        <v>509</v>
      </c>
      <c r="D40" s="46">
        <v>0</v>
      </c>
      <c r="E40" s="103" t="s">
        <v>461</v>
      </c>
      <c r="F40" s="204"/>
    </row>
    <row r="41" spans="1:6" ht="15.6">
      <c r="A41" s="548"/>
      <c r="B41" s="70" t="s">
        <v>505</v>
      </c>
      <c r="C41" s="100" t="s">
        <v>500</v>
      </c>
      <c r="D41" s="46">
        <v>0</v>
      </c>
      <c r="E41" s="103" t="s">
        <v>461</v>
      </c>
      <c r="F41" s="204"/>
    </row>
    <row r="42" spans="1:6" ht="15.6">
      <c r="A42" s="548"/>
      <c r="B42" s="70" t="s">
        <v>506</v>
      </c>
      <c r="C42" s="100" t="s">
        <v>503</v>
      </c>
      <c r="D42" s="46">
        <v>0</v>
      </c>
      <c r="E42" s="103" t="s">
        <v>461</v>
      </c>
      <c r="F42" s="204"/>
    </row>
    <row r="43" spans="1:6" ht="15.6">
      <c r="A43" s="548"/>
      <c r="B43" s="70" t="s">
        <v>507</v>
      </c>
      <c r="C43" s="100" t="s">
        <v>501</v>
      </c>
      <c r="D43" s="46">
        <v>0</v>
      </c>
      <c r="E43" s="103" t="s">
        <v>461</v>
      </c>
      <c r="F43" s="204"/>
    </row>
    <row r="44" spans="1:6" ht="15.6">
      <c r="A44" s="548"/>
      <c r="B44" s="70" t="s">
        <v>508</v>
      </c>
      <c r="C44" s="100" t="s">
        <v>502</v>
      </c>
      <c r="D44" s="46">
        <v>0</v>
      </c>
      <c r="E44" s="103" t="s">
        <v>461</v>
      </c>
      <c r="F44" s="204"/>
    </row>
    <row r="45" spans="1:6" ht="15" thickBot="1">
      <c r="A45" s="549"/>
      <c r="B45" s="70" t="s">
        <v>310</v>
      </c>
      <c r="C45" s="101" t="s">
        <v>305</v>
      </c>
      <c r="D45" s="52">
        <v>12</v>
      </c>
      <c r="E45" s="104" t="s">
        <v>460</v>
      </c>
      <c r="F45" s="210"/>
    </row>
    <row r="46" spans="1:6" ht="14.4" customHeight="1">
      <c r="A46" s="543" t="s">
        <v>324</v>
      </c>
      <c r="B46" s="139" t="s">
        <v>325</v>
      </c>
      <c r="C46" s="86" t="s">
        <v>294</v>
      </c>
      <c r="D46" s="173">
        <v>0</v>
      </c>
      <c r="E46" s="77" t="s">
        <v>326</v>
      </c>
      <c r="F46" s="201" t="s">
        <v>3863</v>
      </c>
    </row>
    <row r="47" spans="1:6" ht="14.4" customHeight="1" thickBot="1">
      <c r="A47" s="544"/>
      <c r="B47" s="140" t="s">
        <v>515</v>
      </c>
      <c r="C47" s="141" t="s">
        <v>513</v>
      </c>
      <c r="D47" s="142">
        <v>0</v>
      </c>
      <c r="E47" s="78" t="s">
        <v>514</v>
      </c>
      <c r="F47" s="211"/>
    </row>
    <row r="48" spans="1:6">
      <c r="A48" s="543" t="s">
        <v>435</v>
      </c>
      <c r="B48" s="138" t="s">
        <v>436</v>
      </c>
      <c r="C48" s="28" t="s">
        <v>416</v>
      </c>
      <c r="D48" s="42"/>
      <c r="E48" s="48" t="s">
        <v>461</v>
      </c>
      <c r="F48" s="206"/>
    </row>
    <row r="49" spans="1:12" ht="15" thickBot="1">
      <c r="A49" s="544"/>
      <c r="B49" s="191" t="s">
        <v>437</v>
      </c>
      <c r="C49" s="192" t="s">
        <v>417</v>
      </c>
      <c r="D49" s="41"/>
      <c r="E49" s="193" t="s">
        <v>462</v>
      </c>
      <c r="F49" s="208"/>
      <c r="G49" s="183" t="s">
        <v>584</v>
      </c>
    </row>
    <row r="50" spans="1:12">
      <c r="A50" s="540" t="s">
        <v>562</v>
      </c>
      <c r="B50" s="194" t="s">
        <v>426</v>
      </c>
      <c r="C50" s="195" t="s">
        <v>404</v>
      </c>
      <c r="D50" s="39">
        <v>2</v>
      </c>
      <c r="E50" s="196" t="s">
        <v>585</v>
      </c>
      <c r="F50" s="203"/>
      <c r="G50" s="184" t="s">
        <v>583</v>
      </c>
      <c r="H50" s="185">
        <v>29040907</v>
      </c>
      <c r="I50" s="185">
        <v>29080032</v>
      </c>
      <c r="J50" s="185">
        <v>29080130</v>
      </c>
      <c r="K50" s="185">
        <v>29080220</v>
      </c>
      <c r="L50" s="186">
        <v>29080222</v>
      </c>
    </row>
    <row r="51" spans="1:12">
      <c r="A51" s="541"/>
      <c r="B51" s="93" t="s">
        <v>427</v>
      </c>
      <c r="C51" s="65" t="s">
        <v>405</v>
      </c>
      <c r="D51" s="42">
        <v>2</v>
      </c>
      <c r="E51" s="48"/>
      <c r="F51" s="204"/>
      <c r="G51" s="181" t="s">
        <v>577</v>
      </c>
      <c r="H51" s="144">
        <v>2</v>
      </c>
      <c r="I51" s="144">
        <v>2</v>
      </c>
      <c r="J51" s="144">
        <v>1</v>
      </c>
      <c r="K51" s="144">
        <v>1</v>
      </c>
      <c r="L51" s="187">
        <v>0</v>
      </c>
    </row>
    <row r="52" spans="1:12">
      <c r="A52" s="541"/>
      <c r="B52" s="93" t="s">
        <v>309</v>
      </c>
      <c r="C52" s="65" t="s">
        <v>406</v>
      </c>
      <c r="D52" s="42">
        <v>1</v>
      </c>
      <c r="E52" s="48"/>
      <c r="F52" s="204"/>
      <c r="G52" s="181" t="s">
        <v>580</v>
      </c>
      <c r="H52" s="144">
        <v>2</v>
      </c>
      <c r="I52" s="144">
        <v>2</v>
      </c>
      <c r="J52" s="144">
        <v>1</v>
      </c>
      <c r="K52" s="144">
        <v>1</v>
      </c>
      <c r="L52" s="187">
        <v>0</v>
      </c>
    </row>
    <row r="53" spans="1:12">
      <c r="A53" s="541"/>
      <c r="B53" s="93" t="s">
        <v>425</v>
      </c>
      <c r="C53" s="65" t="s">
        <v>407</v>
      </c>
      <c r="D53" s="42">
        <v>1</v>
      </c>
      <c r="E53" s="48"/>
      <c r="F53" s="204"/>
      <c r="G53" s="181" t="s">
        <v>581</v>
      </c>
      <c r="H53" s="144">
        <v>2</v>
      </c>
      <c r="I53" s="144">
        <v>2</v>
      </c>
      <c r="J53" s="144">
        <v>1</v>
      </c>
      <c r="K53" s="144">
        <v>1</v>
      </c>
      <c r="L53" s="187">
        <v>1</v>
      </c>
    </row>
    <row r="54" spans="1:12" ht="15" thickBot="1">
      <c r="A54" s="541"/>
      <c r="B54" s="197" t="s">
        <v>429</v>
      </c>
      <c r="C54" s="198" t="s">
        <v>415</v>
      </c>
      <c r="D54" s="199">
        <v>0</v>
      </c>
      <c r="E54" s="200"/>
      <c r="F54" s="205"/>
      <c r="G54" s="188" t="s">
        <v>582</v>
      </c>
      <c r="H54" s="189">
        <v>2</v>
      </c>
      <c r="I54" s="189">
        <v>2</v>
      </c>
      <c r="J54" s="189">
        <v>1</v>
      </c>
      <c r="K54" s="189">
        <v>1</v>
      </c>
      <c r="L54" s="190">
        <v>1</v>
      </c>
    </row>
    <row r="55" spans="1:12" ht="44.4" customHeight="1">
      <c r="A55" s="537" t="s">
        <v>327</v>
      </c>
      <c r="B55" s="145" t="s">
        <v>432</v>
      </c>
      <c r="C55" s="27" t="s">
        <v>408</v>
      </c>
      <c r="D55" s="95">
        <v>0</v>
      </c>
      <c r="E55" s="47" t="s">
        <v>449</v>
      </c>
      <c r="F55" s="201"/>
    </row>
    <row r="56" spans="1:12">
      <c r="A56" s="538"/>
      <c r="B56" s="146" t="s">
        <v>433</v>
      </c>
      <c r="C56" s="29" t="s">
        <v>411</v>
      </c>
      <c r="D56" s="150">
        <f>D55</f>
        <v>0</v>
      </c>
      <c r="E56" s="48" t="s">
        <v>434</v>
      </c>
      <c r="F56" s="206"/>
    </row>
    <row r="57" spans="1:12" ht="28.8">
      <c r="A57" s="538"/>
      <c r="B57" s="146" t="s">
        <v>468</v>
      </c>
      <c r="C57" s="29" t="s">
        <v>445</v>
      </c>
      <c r="D57" s="150">
        <v>3</v>
      </c>
      <c r="E57" s="48" t="s">
        <v>448</v>
      </c>
      <c r="F57" s="206"/>
    </row>
    <row r="58" spans="1:12">
      <c r="A58" s="538"/>
      <c r="B58" s="146" t="s">
        <v>469</v>
      </c>
      <c r="C58" s="29" t="s">
        <v>447</v>
      </c>
      <c r="D58" s="150">
        <v>0</v>
      </c>
      <c r="E58" s="48" t="s">
        <v>452</v>
      </c>
      <c r="F58" s="206"/>
    </row>
    <row r="59" spans="1:12">
      <c r="A59" s="538"/>
      <c r="B59" s="146" t="s">
        <v>605</v>
      </c>
      <c r="C59" s="29" t="s">
        <v>604</v>
      </c>
      <c r="D59" s="150">
        <v>0</v>
      </c>
      <c r="E59" s="48" t="s">
        <v>606</v>
      </c>
      <c r="F59" s="206"/>
    </row>
    <row r="60" spans="1:12" ht="28.8">
      <c r="A60" s="538"/>
      <c r="B60" s="260" t="s">
        <v>3749</v>
      </c>
      <c r="C60" s="261" t="s">
        <v>3750</v>
      </c>
      <c r="D60" s="262">
        <v>0</v>
      </c>
      <c r="E60" s="48" t="s">
        <v>3751</v>
      </c>
      <c r="F60" s="206"/>
    </row>
    <row r="61" spans="1:12">
      <c r="A61" s="538"/>
      <c r="B61" s="146" t="s">
        <v>3752</v>
      </c>
      <c r="C61" s="29" t="s">
        <v>3753</v>
      </c>
      <c r="D61" s="262">
        <v>0</v>
      </c>
      <c r="E61" s="48" t="s">
        <v>3754</v>
      </c>
      <c r="F61" s="206"/>
    </row>
    <row r="62" spans="1:12">
      <c r="A62" s="538"/>
      <c r="B62" s="146"/>
      <c r="C62" s="29"/>
      <c r="D62" s="150"/>
      <c r="E62" s="48"/>
      <c r="F62" s="206"/>
    </row>
    <row r="63" spans="1:12">
      <c r="A63" s="538"/>
      <c r="B63" s="146"/>
      <c r="C63" s="29"/>
      <c r="D63" s="150"/>
      <c r="E63" s="48"/>
      <c r="F63" s="206"/>
    </row>
    <row r="64" spans="1:12">
      <c r="A64" s="538"/>
      <c r="B64" s="147"/>
      <c r="C64" s="29"/>
      <c r="D64" s="150"/>
      <c r="E64" s="54"/>
      <c r="F64" s="202"/>
    </row>
    <row r="65" spans="1:6" ht="15" thickBot="1">
      <c r="A65" s="539"/>
      <c r="B65" s="148"/>
      <c r="C65" s="30"/>
      <c r="D65" s="151"/>
      <c r="E65" s="53"/>
      <c r="F65" s="211"/>
    </row>
    <row r="66" spans="1:6" ht="15" thickBot="1"/>
    <row r="67" spans="1:6" ht="20.399999999999999" customHeight="1">
      <c r="A67" s="212"/>
      <c r="B67" s="215" t="s">
        <v>576</v>
      </c>
      <c r="C67" s="218"/>
      <c r="D67" s="215" t="s">
        <v>302</v>
      </c>
      <c r="E67" s="221" t="s">
        <v>303</v>
      </c>
      <c r="F67" s="23"/>
    </row>
    <row r="68" spans="1:6">
      <c r="A68" s="213"/>
      <c r="B68" s="216"/>
      <c r="C68" s="219"/>
      <c r="D68" s="216"/>
      <c r="E68" s="222"/>
      <c r="F68" s="23"/>
    </row>
    <row r="69" spans="1:6">
      <c r="A69" s="213"/>
      <c r="B69" s="216"/>
      <c r="C69" s="219"/>
      <c r="D69" s="216"/>
      <c r="E69" s="222"/>
      <c r="F69" s="23"/>
    </row>
    <row r="70" spans="1:6">
      <c r="A70" s="213"/>
      <c r="B70" s="216"/>
      <c r="C70" s="219"/>
      <c r="D70" s="216"/>
      <c r="E70" s="222"/>
      <c r="F70" s="23"/>
    </row>
    <row r="71" spans="1:6">
      <c r="A71" s="213"/>
      <c r="B71" s="216"/>
      <c r="C71" s="219"/>
      <c r="D71" s="216"/>
      <c r="E71" s="222"/>
      <c r="F71" s="23"/>
    </row>
    <row r="72" spans="1:6">
      <c r="A72" s="213"/>
      <c r="B72" s="216"/>
      <c r="C72" s="219"/>
      <c r="D72" s="216"/>
      <c r="E72" s="222"/>
      <c r="F72" s="23"/>
    </row>
    <row r="73" spans="1:6">
      <c r="A73" s="213"/>
      <c r="B73" s="216"/>
      <c r="C73" s="219"/>
      <c r="D73" s="216"/>
      <c r="E73" s="222"/>
      <c r="F73" s="23"/>
    </row>
    <row r="74" spans="1:6">
      <c r="A74" s="213"/>
      <c r="B74" s="216"/>
      <c r="C74" s="219"/>
      <c r="D74" s="216"/>
      <c r="E74" s="222"/>
      <c r="F74" s="23"/>
    </row>
    <row r="75" spans="1:6">
      <c r="A75" s="213"/>
      <c r="B75" s="216"/>
      <c r="C75" s="219"/>
      <c r="D75" s="216"/>
      <c r="E75" s="222"/>
      <c r="F75" s="23"/>
    </row>
    <row r="76" spans="1:6">
      <c r="A76" s="213"/>
      <c r="B76" s="216"/>
      <c r="C76" s="219"/>
      <c r="D76" s="216"/>
      <c r="E76" s="222"/>
      <c r="F76" s="23"/>
    </row>
    <row r="77" spans="1:6">
      <c r="A77" s="213"/>
      <c r="B77" s="216"/>
      <c r="C77" s="219"/>
      <c r="D77" s="216"/>
      <c r="E77" s="222"/>
      <c r="F77" s="23"/>
    </row>
    <row r="78" spans="1:6">
      <c r="A78" s="213"/>
      <c r="B78" s="216"/>
      <c r="C78" s="219"/>
      <c r="D78" s="216"/>
      <c r="E78" s="222"/>
      <c r="F78" s="23"/>
    </row>
    <row r="79" spans="1:6">
      <c r="A79" s="213"/>
      <c r="B79" s="216"/>
      <c r="C79" s="219"/>
      <c r="D79" s="216"/>
      <c r="E79" s="222"/>
      <c r="F79" s="23"/>
    </row>
    <row r="80" spans="1:6">
      <c r="A80" s="213"/>
      <c r="B80" s="216"/>
      <c r="C80" s="219"/>
      <c r="D80" s="216"/>
      <c r="E80" s="222"/>
      <c r="F80" s="23"/>
    </row>
    <row r="81" spans="1:6" ht="15" thickBot="1">
      <c r="A81" s="214"/>
      <c r="B81" s="217"/>
      <c r="C81" s="220"/>
      <c r="D81" s="217"/>
      <c r="E81" s="223"/>
      <c r="F81" s="23"/>
    </row>
    <row r="82" spans="1:6">
      <c r="F82" s="23"/>
    </row>
    <row r="83" spans="1:6">
      <c r="B83" s="137" t="s">
        <v>578</v>
      </c>
      <c r="F83" s="23"/>
    </row>
    <row r="84" spans="1:6">
      <c r="F84" s="23"/>
    </row>
    <row r="85" spans="1:6">
      <c r="F85" s="23"/>
    </row>
    <row r="86" spans="1:6">
      <c r="F86" s="23"/>
    </row>
  </sheetData>
  <sheetProtection algorithmName="SHA-512" hashValue="tM/B34BWPRPWVXvpUhfYbj51mC/C71YXmCX9yo126+7F/ui1Xtwxk2UShwZ1PRNGMErW+51IaZU6dTSG8uW7Bw==" saltValue="oqyKVp87sfv6Kg1+2XS/yQ==" spinCount="100000" sheet="1" objects="1" scenarios="1" formatCells="0" formatColumns="0" formatRows="0"/>
  <protectedRanges>
    <protectedRange sqref="D2 D9:D20 D22:D61" name="quantity"/>
    <protectedRange sqref="A67:E81" name="Subcon materials"/>
    <protectedRange sqref="B62:E65" name="new antenna"/>
    <protectedRange sqref="F2:F65" name="Comments"/>
  </protectedRanges>
  <autoFilter ref="A1:E1" xr:uid="{00000000-0009-0000-0000-000008000000}"/>
  <mergeCells count="12">
    <mergeCell ref="A2:A8"/>
    <mergeCell ref="A55:A65"/>
    <mergeCell ref="A32:A34"/>
    <mergeCell ref="A48:A49"/>
    <mergeCell ref="A23:A24"/>
    <mergeCell ref="A35:A45"/>
    <mergeCell ref="A13:A18"/>
    <mergeCell ref="A19:A22"/>
    <mergeCell ref="A25:A30"/>
    <mergeCell ref="A46:A47"/>
    <mergeCell ref="A50:A54"/>
    <mergeCell ref="A9:A12"/>
  </mergeCells>
  <conditionalFormatting sqref="D1:D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56</vt:i4>
      </vt:variant>
    </vt:vector>
  </HeadingPairs>
  <TitlesOfParts>
    <vt:vector size="67" baseType="lpstr">
      <vt:lpstr>TSSR</vt:lpstr>
      <vt:lpstr>АФП вага</vt:lpstr>
      <vt:lpstr>Додаток 1 Радіочастина</vt:lpstr>
      <vt:lpstr>Додаток 2 Схема розміщення</vt:lpstr>
      <vt:lpstr>Додаток 3 Інфраструктура</vt:lpstr>
      <vt:lpstr>Додаток 4 Обладнання</vt:lpstr>
      <vt:lpstr>Dismantling</vt:lpstr>
      <vt:lpstr>Lists</vt:lpstr>
      <vt:lpstr>Bill Of Matirial</vt:lpstr>
      <vt:lpstr>Existing Equipment Photo</vt:lpstr>
      <vt:lpstr>Список обладнання RNO</vt:lpstr>
      <vt:lpstr>Mark39413006</vt:lpstr>
      <vt:lpstr>Mark39414006</vt:lpstr>
      <vt:lpstr>Mark39416006</vt:lpstr>
      <vt:lpstr>Mark39417006</vt:lpstr>
      <vt:lpstr>'Додаток 1 Радіочастина'!Mark39627006</vt:lpstr>
      <vt:lpstr>'Додаток 1 Радіочастина'!Mark39630006</vt:lpstr>
      <vt:lpstr>'Додаток 1 Радіочастина'!Mark39631006</vt:lpstr>
      <vt:lpstr>'Додаток 1 Радіочастина'!Mark39632006</vt:lpstr>
      <vt:lpstr>'Додаток 1 Радіочастина'!Mark39634006</vt:lpstr>
      <vt:lpstr>'Додаток 1 Радіочастина'!Mark39635006</vt:lpstr>
      <vt:lpstr>'Додаток 1 Радіочастина'!Mark39636006</vt:lpstr>
      <vt:lpstr>'Додаток 1 Радіочастина'!Mark39638006</vt:lpstr>
      <vt:lpstr>'Додаток 1 Радіочастина'!Mark39639006</vt:lpstr>
      <vt:lpstr>'Додаток 1 Радіочастина'!Mark39641006</vt:lpstr>
      <vt:lpstr>'Додаток 1 Радіочастина'!Mark39642006</vt:lpstr>
      <vt:lpstr>'Додаток 1 Радіочастина'!Mark39643006</vt:lpstr>
      <vt:lpstr>'Додаток 1 Радіочастина'!Mark39645006</vt:lpstr>
      <vt:lpstr>'Додаток 1 Радіочастина'!Mark39646006</vt:lpstr>
      <vt:lpstr>'Додаток 1 Радіочастина'!Mark39648006</vt:lpstr>
      <vt:lpstr>'Додаток 1 Радіочастина'!Mark39649006</vt:lpstr>
      <vt:lpstr>'Додаток 1 Радіочастина'!Mark39650006</vt:lpstr>
      <vt:lpstr>'Додаток 1 Радіочастина'!Mark39652006</vt:lpstr>
      <vt:lpstr>'Додаток 1 Радіочастина'!Mark39653006</vt:lpstr>
      <vt:lpstr>Mark39736006</vt:lpstr>
      <vt:lpstr>Mark39737006</vt:lpstr>
      <vt:lpstr>Mark39738006</vt:lpstr>
      <vt:lpstr>Mark39739006</vt:lpstr>
      <vt:lpstr>Mark39741006</vt:lpstr>
      <vt:lpstr>Mark39742006</vt:lpstr>
      <vt:lpstr>Mark39743006</vt:lpstr>
      <vt:lpstr>Mark39744006</vt:lpstr>
      <vt:lpstr>Mark39745006</vt:lpstr>
      <vt:lpstr>Mark39746006</vt:lpstr>
      <vt:lpstr>Mark39747006</vt:lpstr>
      <vt:lpstr>Mark39748006</vt:lpstr>
      <vt:lpstr>Mark39749006</vt:lpstr>
      <vt:lpstr>Mark39750006</vt:lpstr>
      <vt:lpstr>Mark39751006</vt:lpstr>
      <vt:lpstr>Mark39752006</vt:lpstr>
      <vt:lpstr>Mark39753006</vt:lpstr>
      <vt:lpstr>Mark39754006</vt:lpstr>
      <vt:lpstr>Mark39755006</vt:lpstr>
      <vt:lpstr>Mark39756006</vt:lpstr>
      <vt:lpstr>Mark39757006</vt:lpstr>
      <vt:lpstr>Mark39758006</vt:lpstr>
      <vt:lpstr>Mark39759006</vt:lpstr>
      <vt:lpstr>Mark39762006</vt:lpstr>
      <vt:lpstr>Mark39769006</vt:lpstr>
      <vt:lpstr>Mark39770006</vt:lpstr>
      <vt:lpstr>Mark39771006</vt:lpstr>
      <vt:lpstr>Mark39826006</vt:lpstr>
      <vt:lpstr>Mark39827006</vt:lpstr>
      <vt:lpstr>Mark48779006</vt:lpstr>
      <vt:lpstr>Dismantling!Область_печати</vt:lpstr>
      <vt:lpstr>'Додаток 2 Схема розміщення'!Область_печати</vt:lpstr>
      <vt:lpstr>'Додаток 3 Інфраструктура'!Область_печати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2025-06-03T16:36:51Z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(3)b4RksUDuI+5G88aHV/s9Q6mbnkPUdB7ORsgFRqZUHYTzR4gcs6BSmVEJU7iQ59SbmrVUMtf1
kClXDo7xqKmSAVXXRFx4Dm6GZ0IhaWuxyu/6JhsJlIdFvF7BYTdZaalNrY+0e1VNvEBZ9S61
2uCn/KGdZ1zfWpYNPOdi5tXhru2uw9rIk5PmcU0UzBPSbaL50UvQDmKZjZS2pbHwqQuOa0Hx
UYFxcz/EVy8lwn06EY</vt:lpwstr>
  </property>
  <property fmtid="{D5CDD505-2E9C-101B-9397-08002B2CF9AE}" pid="3" name="_2015_ms_pID_7253431">
    <vt:lpwstr>WhfL8u0J0vWIoXGwbMxKOf8PiPLaPji3riYNbMoijlYDRHX1BlJ5B9
WMduIqaJWGDLKAbEkgcgFJUdKqCxKRrDrlsg88si4fwP0xZCBeelGn6RhrV1LmlOlg3kUL0I
e0iJ4+sal1CHe1olg09C/Pawj+8TKolkB1NdGkBOcrjBYIrlSGnmwEtutA2AvxOM1Cn+SCrK
rh8jnetrV5o94cZlhOIzzv8SaiSjt7pwP/t9</vt:lpwstr>
  </property>
  <property fmtid="{D5CDD505-2E9C-101B-9397-08002B2CF9AE}" pid="4" name="_2015_ms_pID_7253432">
    <vt:lpwstr>rl5hPV3FEQYOp7NK+yqGLAUMrkVy77DRnGmR
4SzAfGqTA/50Rqcp8PhEgHHuUT8QsA==</vt:lpwstr>
  </property>
  <property fmtid="{D5CDD505-2E9C-101B-9397-08002B2CF9AE}" pid="5" name="_readonly">
    <vt:lpwstr/>
  </property>
  <property fmtid="{D5CDD505-2E9C-101B-9397-08002B2CF9AE}" pid="6" name="_change">
    <vt:lpwstr/>
  </property>
  <property fmtid="{D5CDD505-2E9C-101B-9397-08002B2CF9AE}" pid="7" name="_full-control">
    <vt:lpwstr/>
  </property>
  <property fmtid="{D5CDD505-2E9C-101B-9397-08002B2CF9AE}" pid="8" name="sflag">
    <vt:lpwstr>1748253814</vt:lpwstr>
  </property>
</Properties>
</file>